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Documents\Schalke\"/>
    </mc:Choice>
  </mc:AlternateContent>
  <xr:revisionPtr revIDLastSave="0" documentId="13_ncr:1_{98474985-EE16-498D-9C0C-B64E1E0029A8}" xr6:coauthVersionLast="36" xr6:coauthVersionMax="36" xr10:uidLastSave="{00000000-0000-0000-0000-000000000000}"/>
  <bookViews>
    <workbookView xWindow="240" yWindow="120" windowWidth="9720" windowHeight="6288" tabRatio="512" activeTab="5" xr2:uid="{00000000-000D-0000-FFFF-FFFF00000000}"/>
  </bookViews>
  <sheets>
    <sheet name="Ergebnisse" sheetId="35" r:id="rId1"/>
    <sheet name="1.Spieltag" sheetId="1" r:id="rId2"/>
    <sheet name="2.Spieltag" sheetId="17" r:id="rId3"/>
    <sheet name="3.Spieltag" sheetId="19" r:id="rId4"/>
    <sheet name="4.Spieltag" sheetId="9" r:id="rId5"/>
    <sheet name="5.Spieltag" sheetId="8" r:id="rId6"/>
    <sheet name="6.Spieltag" sheetId="33" r:id="rId7"/>
    <sheet name="7.Spieltag" sheetId="32" r:id="rId8"/>
    <sheet name="8.Spieltag" sheetId="31" r:id="rId9"/>
    <sheet name="9.Spieltag" sheetId="30" r:id="rId10"/>
    <sheet name="10.Spieltag" sheetId="29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  <sheet name="Endergebniss" sheetId="36" r:id="rId36"/>
  </sheets>
  <definedNames>
    <definedName name="_xlnm.Print_Area" localSheetId="1">'1.Spieltag'!$A$1:$AK$32</definedName>
    <definedName name="_xlnm.Print_Area" localSheetId="10">'10.Spieltag'!$A$1:$AK$30</definedName>
    <definedName name="_xlnm.Print_Area" localSheetId="12">'12.Spieltag'!$A$1:$AK$30</definedName>
    <definedName name="_xlnm.Print_Area" localSheetId="2">'2.Spieltag'!$C$1:$AL$33</definedName>
    <definedName name="_xlnm.Print_Area" localSheetId="24">'24.Spieltag'!$A$1:$AK$30</definedName>
    <definedName name="_xlnm.Print_Area" localSheetId="3">'3.Spieltag'!$A$1:$AK$34</definedName>
    <definedName name="_xlnm.Print_Area" localSheetId="4">'4.Spieltag'!$A$1:$AK$34</definedName>
    <definedName name="_xlnm.Print_Area" localSheetId="5">'5.Spieltag'!$A$1:$AK$34</definedName>
    <definedName name="_xlnm.Print_Area" localSheetId="9">'9.Spieltag'!$A$1:$AK$30</definedName>
    <definedName name="_xlnm.Print_Area" localSheetId="35">Endergebniss!$AS$1:$AU$35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33" i="1" l="1"/>
  <c r="A34" i="1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25" i="24"/>
  <c r="T26" i="24"/>
  <c r="T27" i="24"/>
  <c r="T28" i="24"/>
  <c r="T29" i="24"/>
  <c r="T30" i="24"/>
  <c r="T31" i="24"/>
  <c r="T32" i="24"/>
  <c r="T33" i="24"/>
  <c r="T34" i="24"/>
  <c r="T11" i="24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27" i="25"/>
  <c r="T28" i="25"/>
  <c r="T29" i="25"/>
  <c r="T30" i="25"/>
  <c r="T31" i="25"/>
  <c r="T32" i="25"/>
  <c r="T33" i="25"/>
  <c r="T34" i="25"/>
  <c r="T11" i="25"/>
  <c r="W12" i="26"/>
  <c r="W13" i="26"/>
  <c r="W14" i="26"/>
  <c r="W15" i="26"/>
  <c r="W16" i="26"/>
  <c r="W17" i="26"/>
  <c r="W18" i="26"/>
  <c r="W19" i="26"/>
  <c r="W20" i="26"/>
  <c r="W21" i="26"/>
  <c r="W22" i="26"/>
  <c r="W23" i="26"/>
  <c r="W24" i="26"/>
  <c r="W25" i="26"/>
  <c r="W26" i="26"/>
  <c r="W27" i="26"/>
  <c r="W28" i="26"/>
  <c r="W29" i="26"/>
  <c r="W30" i="26"/>
  <c r="W31" i="26"/>
  <c r="W32" i="26"/>
  <c r="W33" i="26"/>
  <c r="W34" i="26"/>
  <c r="W11" i="26"/>
  <c r="AC12" i="28"/>
  <c r="AC13" i="28"/>
  <c r="AC14" i="28"/>
  <c r="AC15" i="28"/>
  <c r="AC16" i="28"/>
  <c r="AC17" i="28"/>
  <c r="AC18" i="28"/>
  <c r="AC19" i="28"/>
  <c r="AC20" i="28"/>
  <c r="AC21" i="28"/>
  <c r="AC22" i="28"/>
  <c r="AC23" i="28"/>
  <c r="AC24" i="28"/>
  <c r="AC25" i="28"/>
  <c r="AC26" i="28"/>
  <c r="AC27" i="28"/>
  <c r="AC28" i="28"/>
  <c r="AC29" i="28"/>
  <c r="AC30" i="28"/>
  <c r="AC31" i="28"/>
  <c r="AC32" i="28"/>
  <c r="AC33" i="28"/>
  <c r="AC34" i="28"/>
  <c r="AC11" i="28"/>
  <c r="Q12" i="29"/>
  <c r="Q13" i="29"/>
  <c r="Q14" i="29"/>
  <c r="Q15" i="29"/>
  <c r="Q16" i="29"/>
  <c r="Q17" i="29"/>
  <c r="Q18" i="29"/>
  <c r="Q19" i="29"/>
  <c r="Q20" i="29"/>
  <c r="Q21" i="29"/>
  <c r="Q22" i="29"/>
  <c r="Q23" i="29"/>
  <c r="Q24" i="29"/>
  <c r="Q25" i="29"/>
  <c r="Q26" i="29"/>
  <c r="Q27" i="29"/>
  <c r="Q28" i="29"/>
  <c r="Q29" i="29"/>
  <c r="Q30" i="29"/>
  <c r="Q31" i="29"/>
  <c r="Q32" i="29"/>
  <c r="Q33" i="29"/>
  <c r="Q34" i="29"/>
  <c r="Q11" i="29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28" i="30"/>
  <c r="Z29" i="30"/>
  <c r="Z30" i="30"/>
  <c r="Z31" i="30"/>
  <c r="Z32" i="30"/>
  <c r="Z33" i="30"/>
  <c r="Z34" i="30"/>
  <c r="Z11" i="30"/>
  <c r="W12" i="31"/>
  <c r="W13" i="31"/>
  <c r="W14" i="31"/>
  <c r="W15" i="31"/>
  <c r="W16" i="31"/>
  <c r="W17" i="31"/>
  <c r="W18" i="31"/>
  <c r="W19" i="31"/>
  <c r="W20" i="31"/>
  <c r="W21" i="31"/>
  <c r="W22" i="31"/>
  <c r="W23" i="31"/>
  <c r="W24" i="31"/>
  <c r="W25" i="31"/>
  <c r="W26" i="31"/>
  <c r="W27" i="31"/>
  <c r="W28" i="31"/>
  <c r="W29" i="31"/>
  <c r="W30" i="31"/>
  <c r="W31" i="31"/>
  <c r="W32" i="31"/>
  <c r="W33" i="31"/>
  <c r="W34" i="31"/>
  <c r="W11" i="31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11" i="32"/>
  <c r="H12" i="33" l="1"/>
  <c r="H13" i="33"/>
  <c r="H14" i="33"/>
  <c r="H15" i="33"/>
  <c r="H16" i="33"/>
  <c r="H17" i="33"/>
  <c r="H18" i="33"/>
  <c r="H19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11" i="33"/>
  <c r="AL26" i="35" l="1"/>
  <c r="AM26" i="35"/>
  <c r="AN26" i="35"/>
  <c r="AO26" i="35"/>
  <c r="N12" i="8" l="1"/>
  <c r="N16" i="8"/>
  <c r="N14" i="8"/>
  <c r="N15" i="8"/>
  <c r="N19" i="8"/>
  <c r="N13" i="8"/>
  <c r="N17" i="8"/>
  <c r="N25" i="8"/>
  <c r="N26" i="8"/>
  <c r="N23" i="8"/>
  <c r="N20" i="8"/>
  <c r="N27" i="8"/>
  <c r="N24" i="8"/>
  <c r="N18" i="8"/>
  <c r="N28" i="8"/>
  <c r="N22" i="8"/>
  <c r="N29" i="8"/>
  <c r="N30" i="8"/>
  <c r="N21" i="8"/>
  <c r="N34" i="8"/>
  <c r="N33" i="8"/>
  <c r="N32" i="8"/>
  <c r="N31" i="8"/>
  <c r="N11" i="8"/>
  <c r="AO18" i="35" l="1"/>
  <c r="AN18" i="35"/>
  <c r="AM18" i="35"/>
  <c r="AL18" i="35"/>
  <c r="AQ26" i="35"/>
  <c r="AQ27" i="35"/>
  <c r="AQ28" i="35"/>
  <c r="AQ29" i="35"/>
  <c r="AQ30" i="35"/>
  <c r="AL24" i="35"/>
  <c r="AM24" i="35"/>
  <c r="AN24" i="35"/>
  <c r="AO24" i="35"/>
  <c r="AL25" i="35"/>
  <c r="AM25" i="35"/>
  <c r="AN25" i="35"/>
  <c r="AO25" i="35"/>
  <c r="AQ24" i="35" l="1"/>
  <c r="AQ25" i="35"/>
  <c r="Z33" i="9"/>
  <c r="W33" i="9"/>
  <c r="T33" i="9"/>
  <c r="Q33" i="9"/>
  <c r="N33" i="9"/>
  <c r="K33" i="9"/>
  <c r="H33" i="9"/>
  <c r="E21" i="9"/>
  <c r="H21" i="9"/>
  <c r="W12" i="9" l="1"/>
  <c r="W15" i="9"/>
  <c r="W23" i="9"/>
  <c r="W13" i="9"/>
  <c r="W16" i="9"/>
  <c r="W20" i="9"/>
  <c r="W18" i="9"/>
  <c r="W14" i="9"/>
  <c r="W22" i="9"/>
  <c r="W21" i="9"/>
  <c r="W24" i="9"/>
  <c r="W19" i="9"/>
  <c r="W25" i="9"/>
  <c r="W17" i="9"/>
  <c r="W26" i="9"/>
  <c r="W29" i="9"/>
  <c r="W28" i="9"/>
  <c r="W31" i="9"/>
  <c r="W30" i="9"/>
  <c r="W27" i="9"/>
  <c r="W32" i="9"/>
  <c r="W34" i="9"/>
  <c r="W11" i="9"/>
  <c r="E21" i="33" l="1"/>
  <c r="K21" i="33"/>
  <c r="N21" i="33"/>
  <c r="Q21" i="33"/>
  <c r="T21" i="33"/>
  <c r="W21" i="33"/>
  <c r="Z21" i="33"/>
  <c r="AC21" i="33"/>
  <c r="E34" i="32"/>
  <c r="H34" i="32"/>
  <c r="K34" i="32"/>
  <c r="Q34" i="32"/>
  <c r="T34" i="32"/>
  <c r="W34" i="32"/>
  <c r="Z34" i="32"/>
  <c r="AC34" i="32"/>
  <c r="E34" i="31"/>
  <c r="H34" i="31"/>
  <c r="K34" i="31"/>
  <c r="N34" i="31"/>
  <c r="Q34" i="31"/>
  <c r="T34" i="31"/>
  <c r="Z34" i="31"/>
  <c r="AC34" i="31"/>
  <c r="E34" i="30"/>
  <c r="AG34" i="30" s="1"/>
  <c r="H34" i="30"/>
  <c r="K34" i="30"/>
  <c r="N34" i="30"/>
  <c r="Q34" i="30"/>
  <c r="T34" i="30"/>
  <c r="W34" i="30"/>
  <c r="AC34" i="30"/>
  <c r="E34" i="29"/>
  <c r="H34" i="29"/>
  <c r="K34" i="29"/>
  <c r="N34" i="29"/>
  <c r="T34" i="29"/>
  <c r="W34" i="29"/>
  <c r="Z34" i="29"/>
  <c r="AC34" i="29"/>
  <c r="E34" i="28"/>
  <c r="H34" i="28"/>
  <c r="K34" i="28"/>
  <c r="N34" i="28"/>
  <c r="Q34" i="28"/>
  <c r="T34" i="28"/>
  <c r="W34" i="28"/>
  <c r="Z34" i="28"/>
  <c r="E34" i="26"/>
  <c r="AG34" i="26" s="1"/>
  <c r="H34" i="26"/>
  <c r="K34" i="26"/>
  <c r="N34" i="26"/>
  <c r="Q34" i="26"/>
  <c r="T34" i="26"/>
  <c r="Z34" i="26"/>
  <c r="AC34" i="26"/>
  <c r="E34" i="25"/>
  <c r="AG34" i="25" s="1"/>
  <c r="H34" i="25"/>
  <c r="K34" i="25"/>
  <c r="N34" i="25"/>
  <c r="Q34" i="25"/>
  <c r="W34" i="25"/>
  <c r="Z34" i="25"/>
  <c r="AC34" i="25"/>
  <c r="E34" i="24"/>
  <c r="H34" i="24"/>
  <c r="K34" i="24"/>
  <c r="N34" i="24"/>
  <c r="Q34" i="24"/>
  <c r="W34" i="24"/>
  <c r="Z34" i="24"/>
  <c r="AC34" i="24"/>
  <c r="E34" i="23"/>
  <c r="H34" i="23"/>
  <c r="K34" i="23"/>
  <c r="N34" i="23"/>
  <c r="Q34" i="23"/>
  <c r="T34" i="23"/>
  <c r="W34" i="23"/>
  <c r="Z34" i="23"/>
  <c r="AC34" i="23"/>
  <c r="E34" i="22"/>
  <c r="AG34" i="22" s="1"/>
  <c r="H34" i="22"/>
  <c r="K34" i="22"/>
  <c r="N34" i="22"/>
  <c r="Q34" i="22"/>
  <c r="T34" i="22"/>
  <c r="W34" i="22"/>
  <c r="Z34" i="22"/>
  <c r="AC34" i="22"/>
  <c r="E34" i="21"/>
  <c r="AG34" i="21" s="1"/>
  <c r="H34" i="21"/>
  <c r="K34" i="21"/>
  <c r="N34" i="21"/>
  <c r="Q34" i="21"/>
  <c r="T34" i="21"/>
  <c r="W34" i="21"/>
  <c r="Z34" i="21"/>
  <c r="AC34" i="21"/>
  <c r="E34" i="20"/>
  <c r="H34" i="20"/>
  <c r="K34" i="20"/>
  <c r="N34" i="20"/>
  <c r="Q34" i="20"/>
  <c r="T34" i="20"/>
  <c r="W34" i="20"/>
  <c r="Z34" i="20"/>
  <c r="AC34" i="20"/>
  <c r="E34" i="10"/>
  <c r="H34" i="10"/>
  <c r="K34" i="10"/>
  <c r="N34" i="10"/>
  <c r="Q34" i="10"/>
  <c r="T34" i="10"/>
  <c r="W34" i="10"/>
  <c r="Z34" i="10"/>
  <c r="AC34" i="10"/>
  <c r="E34" i="18"/>
  <c r="AG34" i="18" s="1"/>
  <c r="H34" i="18"/>
  <c r="K34" i="18"/>
  <c r="N34" i="18"/>
  <c r="Q34" i="18"/>
  <c r="T34" i="18"/>
  <c r="W34" i="18"/>
  <c r="Z34" i="18"/>
  <c r="AC34" i="18"/>
  <c r="E34" i="7"/>
  <c r="AG34" i="7" s="1"/>
  <c r="H34" i="7"/>
  <c r="K34" i="7"/>
  <c r="N34" i="7"/>
  <c r="Q34" i="7"/>
  <c r="T34" i="7"/>
  <c r="W34" i="7"/>
  <c r="Z34" i="7"/>
  <c r="AC34" i="7"/>
  <c r="E34" i="15"/>
  <c r="H34" i="15"/>
  <c r="K34" i="15"/>
  <c r="N34" i="15"/>
  <c r="Q34" i="15"/>
  <c r="T34" i="15"/>
  <c r="W34" i="15"/>
  <c r="Z34" i="15"/>
  <c r="AC34" i="15"/>
  <c r="E34" i="14"/>
  <c r="H34" i="14"/>
  <c r="K34" i="14"/>
  <c r="N34" i="14"/>
  <c r="Q34" i="14"/>
  <c r="T34" i="14"/>
  <c r="W34" i="14"/>
  <c r="Z34" i="14"/>
  <c r="AC34" i="14"/>
  <c r="E34" i="13"/>
  <c r="AG34" i="13" s="1"/>
  <c r="H34" i="13"/>
  <c r="K34" i="13"/>
  <c r="N34" i="13"/>
  <c r="Q34" i="13"/>
  <c r="T34" i="13"/>
  <c r="W34" i="13"/>
  <c r="Z34" i="13"/>
  <c r="AC34" i="13"/>
  <c r="E34" i="12"/>
  <c r="AG34" i="12" s="1"/>
  <c r="H34" i="12"/>
  <c r="K34" i="12"/>
  <c r="N34" i="12"/>
  <c r="Q34" i="12"/>
  <c r="T34" i="12"/>
  <c r="W34" i="12"/>
  <c r="Z34" i="12"/>
  <c r="AC34" i="12"/>
  <c r="E34" i="11"/>
  <c r="H34" i="11"/>
  <c r="K34" i="11"/>
  <c r="N34" i="11"/>
  <c r="Q34" i="11"/>
  <c r="T34" i="11"/>
  <c r="W34" i="11"/>
  <c r="Z34" i="11"/>
  <c r="AC34" i="11"/>
  <c r="E34" i="6"/>
  <c r="H34" i="6"/>
  <c r="K34" i="6"/>
  <c r="N34" i="6"/>
  <c r="Q34" i="6"/>
  <c r="T34" i="6"/>
  <c r="W34" i="6"/>
  <c r="Z34" i="6"/>
  <c r="AC34" i="6"/>
  <c r="E34" i="2"/>
  <c r="AG34" i="2" s="1"/>
  <c r="H34" i="2"/>
  <c r="K34" i="2"/>
  <c r="N34" i="2"/>
  <c r="Q34" i="2"/>
  <c r="T34" i="2"/>
  <c r="W34" i="2"/>
  <c r="Z34" i="2"/>
  <c r="AC34" i="2"/>
  <c r="E34" i="3"/>
  <c r="AG34" i="3" s="1"/>
  <c r="H34" i="3"/>
  <c r="K34" i="3"/>
  <c r="N34" i="3"/>
  <c r="Q34" i="3"/>
  <c r="T34" i="3"/>
  <c r="W34" i="3"/>
  <c r="Z34" i="3"/>
  <c r="AC34" i="3"/>
  <c r="E34" i="4"/>
  <c r="H34" i="4"/>
  <c r="K34" i="4"/>
  <c r="N34" i="4"/>
  <c r="Q34" i="4"/>
  <c r="T34" i="4"/>
  <c r="W34" i="4"/>
  <c r="Z34" i="4"/>
  <c r="AC34" i="4"/>
  <c r="E34" i="5"/>
  <c r="H34" i="5"/>
  <c r="K34" i="5"/>
  <c r="N34" i="5"/>
  <c r="Q34" i="5"/>
  <c r="T34" i="5"/>
  <c r="W34" i="5"/>
  <c r="Z34" i="5"/>
  <c r="AC34" i="5"/>
  <c r="E34" i="27"/>
  <c r="AG34" i="27" s="1"/>
  <c r="H34" i="27"/>
  <c r="K34" i="27"/>
  <c r="N34" i="27"/>
  <c r="Q34" i="27"/>
  <c r="T34" i="27"/>
  <c r="W34" i="27"/>
  <c r="Z34" i="27"/>
  <c r="AC34" i="27"/>
  <c r="E34" i="16"/>
  <c r="AG34" i="16" s="1"/>
  <c r="H34" i="16"/>
  <c r="K34" i="16"/>
  <c r="N34" i="16"/>
  <c r="Q34" i="16"/>
  <c r="T34" i="16"/>
  <c r="W34" i="16"/>
  <c r="Z34" i="16"/>
  <c r="AC34" i="16"/>
  <c r="E34" i="34"/>
  <c r="H34" i="34"/>
  <c r="K34" i="34"/>
  <c r="N34" i="34"/>
  <c r="Q34" i="34"/>
  <c r="T34" i="34"/>
  <c r="W34" i="34"/>
  <c r="Z34" i="34"/>
  <c r="AC34" i="34"/>
  <c r="E31" i="8"/>
  <c r="H31" i="8"/>
  <c r="K31" i="8"/>
  <c r="Q31" i="8"/>
  <c r="T31" i="8"/>
  <c r="W31" i="8"/>
  <c r="Z31" i="8"/>
  <c r="AC31" i="8"/>
  <c r="C34" i="17"/>
  <c r="B33" i="19" s="1"/>
  <c r="AC33" i="9"/>
  <c r="AG33" i="9" s="1"/>
  <c r="AC33" i="19"/>
  <c r="Z33" i="19"/>
  <c r="W33" i="19"/>
  <c r="T33" i="19"/>
  <c r="Q33" i="19"/>
  <c r="N33" i="19"/>
  <c r="K33" i="19"/>
  <c r="H33" i="19"/>
  <c r="E33" i="19"/>
  <c r="AG31" i="8" l="1"/>
  <c r="AG33" i="19"/>
  <c r="AG34" i="31"/>
  <c r="AG34" i="5"/>
  <c r="AG34" i="6"/>
  <c r="AG34" i="14"/>
  <c r="AG34" i="10"/>
  <c r="AG34" i="23"/>
  <c r="AG34" i="28"/>
  <c r="AG34" i="32"/>
  <c r="AG34" i="34"/>
  <c r="AG34" i="4"/>
  <c r="AG34" i="11"/>
  <c r="AG34" i="15"/>
  <c r="AG34" i="20"/>
  <c r="AG34" i="24"/>
  <c r="AG34" i="29"/>
  <c r="AG21" i="33"/>
  <c r="W13" i="19"/>
  <c r="W12" i="19"/>
  <c r="W20" i="19"/>
  <c r="W17" i="19"/>
  <c r="W16" i="19"/>
  <c r="W19" i="19"/>
  <c r="W15" i="19"/>
  <c r="W26" i="19"/>
  <c r="W14" i="19"/>
  <c r="W23" i="19"/>
  <c r="W21" i="19"/>
  <c r="W24" i="19"/>
  <c r="W22" i="19"/>
  <c r="W18" i="19"/>
  <c r="W31" i="19"/>
  <c r="W27" i="19"/>
  <c r="W30" i="19"/>
  <c r="W29" i="19"/>
  <c r="W28" i="19"/>
  <c r="W25" i="19"/>
  <c r="W32" i="19"/>
  <c r="W34" i="19"/>
  <c r="W11" i="19"/>
  <c r="E34" i="19" l="1"/>
  <c r="H34" i="19"/>
  <c r="K34" i="19"/>
  <c r="N34" i="19"/>
  <c r="Q34" i="19"/>
  <c r="T34" i="19"/>
  <c r="Z34" i="19"/>
  <c r="AC34" i="19"/>
  <c r="E34" i="9"/>
  <c r="H34" i="9"/>
  <c r="K34" i="9"/>
  <c r="N34" i="9"/>
  <c r="Q34" i="9"/>
  <c r="T34" i="9"/>
  <c r="Z34" i="9"/>
  <c r="AC34" i="9"/>
  <c r="E32" i="8"/>
  <c r="H32" i="8"/>
  <c r="K32" i="8"/>
  <c r="Q32" i="8"/>
  <c r="T32" i="8"/>
  <c r="W32" i="8"/>
  <c r="Z32" i="8"/>
  <c r="AC32" i="8"/>
  <c r="E28" i="33"/>
  <c r="K28" i="33"/>
  <c r="N28" i="33"/>
  <c r="Q28" i="33"/>
  <c r="T28" i="33"/>
  <c r="W28" i="33"/>
  <c r="Z28" i="33"/>
  <c r="AC28" i="33"/>
  <c r="E33" i="32"/>
  <c r="H33" i="32"/>
  <c r="K33" i="32"/>
  <c r="Q33" i="32"/>
  <c r="T33" i="32"/>
  <c r="W33" i="32"/>
  <c r="Z33" i="32"/>
  <c r="AC33" i="32"/>
  <c r="E33" i="31"/>
  <c r="H33" i="31"/>
  <c r="K33" i="31"/>
  <c r="N33" i="31"/>
  <c r="Q33" i="31"/>
  <c r="T33" i="31"/>
  <c r="Z33" i="31"/>
  <c r="AC33" i="31"/>
  <c r="E33" i="30"/>
  <c r="H33" i="30"/>
  <c r="K33" i="30"/>
  <c r="N33" i="30"/>
  <c r="Q33" i="30"/>
  <c r="T33" i="30"/>
  <c r="W33" i="30"/>
  <c r="AC33" i="30"/>
  <c r="E33" i="29"/>
  <c r="H33" i="29"/>
  <c r="K33" i="29"/>
  <c r="N33" i="29"/>
  <c r="T33" i="29"/>
  <c r="W33" i="29"/>
  <c r="Z33" i="29"/>
  <c r="AC33" i="29"/>
  <c r="E33" i="28"/>
  <c r="H33" i="28"/>
  <c r="K33" i="28"/>
  <c r="N33" i="28"/>
  <c r="Q33" i="28"/>
  <c r="T33" i="28"/>
  <c r="W33" i="28"/>
  <c r="Z33" i="28"/>
  <c r="E33" i="26"/>
  <c r="H33" i="26"/>
  <c r="K33" i="26"/>
  <c r="N33" i="26"/>
  <c r="Q33" i="26"/>
  <c r="T33" i="26"/>
  <c r="Z33" i="26"/>
  <c r="AC33" i="26"/>
  <c r="E33" i="25"/>
  <c r="H33" i="25"/>
  <c r="K33" i="25"/>
  <c r="N33" i="25"/>
  <c r="Q33" i="25"/>
  <c r="W33" i="25"/>
  <c r="Z33" i="25"/>
  <c r="AC33" i="25"/>
  <c r="E33" i="24"/>
  <c r="H33" i="24"/>
  <c r="K33" i="24"/>
  <c r="N33" i="24"/>
  <c r="Q33" i="24"/>
  <c r="W33" i="24"/>
  <c r="Z33" i="24"/>
  <c r="AC33" i="24"/>
  <c r="E33" i="23"/>
  <c r="H33" i="23"/>
  <c r="K33" i="23"/>
  <c r="N33" i="23"/>
  <c r="Q33" i="23"/>
  <c r="T33" i="23"/>
  <c r="W33" i="23"/>
  <c r="Z33" i="23"/>
  <c r="AC33" i="23"/>
  <c r="E33" i="22"/>
  <c r="H33" i="22"/>
  <c r="K33" i="22"/>
  <c r="N33" i="22"/>
  <c r="Q33" i="22"/>
  <c r="T33" i="22"/>
  <c r="W33" i="22"/>
  <c r="Z33" i="22"/>
  <c r="AC33" i="22"/>
  <c r="E33" i="21"/>
  <c r="H33" i="21"/>
  <c r="K33" i="21"/>
  <c r="N33" i="21"/>
  <c r="Q33" i="21"/>
  <c r="T33" i="21"/>
  <c r="W33" i="21"/>
  <c r="Z33" i="21"/>
  <c r="AC33" i="21"/>
  <c r="E33" i="20"/>
  <c r="H33" i="20"/>
  <c r="K33" i="20"/>
  <c r="N33" i="20"/>
  <c r="Q33" i="20"/>
  <c r="T33" i="20"/>
  <c r="W33" i="20"/>
  <c r="Z33" i="20"/>
  <c r="AC33" i="20"/>
  <c r="E33" i="10"/>
  <c r="H33" i="10"/>
  <c r="K33" i="10"/>
  <c r="N33" i="10"/>
  <c r="Q33" i="10"/>
  <c r="T33" i="10"/>
  <c r="W33" i="10"/>
  <c r="Z33" i="10"/>
  <c r="AC33" i="10"/>
  <c r="E33" i="18"/>
  <c r="H33" i="18"/>
  <c r="K33" i="18"/>
  <c r="N33" i="18"/>
  <c r="Q33" i="18"/>
  <c r="T33" i="18"/>
  <c r="W33" i="18"/>
  <c r="Z33" i="18"/>
  <c r="AC33" i="18"/>
  <c r="E33" i="7"/>
  <c r="H33" i="7"/>
  <c r="K33" i="7"/>
  <c r="N33" i="7"/>
  <c r="Q33" i="7"/>
  <c r="T33" i="7"/>
  <c r="W33" i="7"/>
  <c r="Z33" i="7"/>
  <c r="AC33" i="7"/>
  <c r="E33" i="15"/>
  <c r="H33" i="15"/>
  <c r="K33" i="15"/>
  <c r="N33" i="15"/>
  <c r="Q33" i="15"/>
  <c r="T33" i="15"/>
  <c r="W33" i="15"/>
  <c r="Z33" i="15"/>
  <c r="AC33" i="15"/>
  <c r="E33" i="14"/>
  <c r="H33" i="14"/>
  <c r="K33" i="14"/>
  <c r="N33" i="14"/>
  <c r="Q33" i="14"/>
  <c r="T33" i="14"/>
  <c r="W33" i="14"/>
  <c r="Z33" i="14"/>
  <c r="AC33" i="14"/>
  <c r="E33" i="13"/>
  <c r="H33" i="13"/>
  <c r="K33" i="13"/>
  <c r="N33" i="13"/>
  <c r="Q33" i="13"/>
  <c r="T33" i="13"/>
  <c r="W33" i="13"/>
  <c r="Z33" i="13"/>
  <c r="AC33" i="13"/>
  <c r="E33" i="12"/>
  <c r="H33" i="12"/>
  <c r="K33" i="12"/>
  <c r="N33" i="12"/>
  <c r="Q33" i="12"/>
  <c r="T33" i="12"/>
  <c r="W33" i="12"/>
  <c r="Z33" i="12"/>
  <c r="AC33" i="12"/>
  <c r="E33" i="11"/>
  <c r="H33" i="11"/>
  <c r="K33" i="11"/>
  <c r="N33" i="11"/>
  <c r="Q33" i="11"/>
  <c r="T33" i="11"/>
  <c r="W33" i="11"/>
  <c r="Z33" i="11"/>
  <c r="AC33" i="11"/>
  <c r="E33" i="6"/>
  <c r="H33" i="6"/>
  <c r="K33" i="6"/>
  <c r="N33" i="6"/>
  <c r="Q33" i="6"/>
  <c r="T33" i="6"/>
  <c r="W33" i="6"/>
  <c r="Z33" i="6"/>
  <c r="AC33" i="6"/>
  <c r="E33" i="2"/>
  <c r="H33" i="2"/>
  <c r="K33" i="2"/>
  <c r="N33" i="2"/>
  <c r="Q33" i="2"/>
  <c r="T33" i="2"/>
  <c r="W33" i="2"/>
  <c r="Z33" i="2"/>
  <c r="AC33" i="2"/>
  <c r="E33" i="3"/>
  <c r="H33" i="3"/>
  <c r="K33" i="3"/>
  <c r="N33" i="3"/>
  <c r="Q33" i="3"/>
  <c r="T33" i="3"/>
  <c r="W33" i="3"/>
  <c r="Z33" i="3"/>
  <c r="AC33" i="3"/>
  <c r="E33" i="4"/>
  <c r="H33" i="4"/>
  <c r="K33" i="4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E33" i="27"/>
  <c r="H33" i="27"/>
  <c r="K33" i="27"/>
  <c r="N33" i="27"/>
  <c r="Q33" i="27"/>
  <c r="T33" i="27"/>
  <c r="W33" i="27"/>
  <c r="Z33" i="27"/>
  <c r="AC33" i="27"/>
  <c r="E33" i="16"/>
  <c r="AG33" i="16" s="1"/>
  <c r="H33" i="16"/>
  <c r="K33" i="16"/>
  <c r="N33" i="16"/>
  <c r="Q33" i="16"/>
  <c r="T33" i="16"/>
  <c r="W33" i="16"/>
  <c r="Z33" i="16"/>
  <c r="AC33" i="16"/>
  <c r="E33" i="34"/>
  <c r="H33" i="34"/>
  <c r="K33" i="34"/>
  <c r="N33" i="34"/>
  <c r="Q33" i="34"/>
  <c r="T33" i="34"/>
  <c r="W33" i="34"/>
  <c r="Z33" i="34"/>
  <c r="AC33" i="34"/>
  <c r="C32" i="17"/>
  <c r="AD32" i="17"/>
  <c r="L32" i="17"/>
  <c r="I32" i="17"/>
  <c r="AA32" i="17"/>
  <c r="X32" i="17"/>
  <c r="R32" i="17"/>
  <c r="O32" i="17"/>
  <c r="F32" i="17"/>
  <c r="U32" i="17"/>
  <c r="AD24" i="17"/>
  <c r="AD20" i="17"/>
  <c r="AD11" i="17"/>
  <c r="AD22" i="17"/>
  <c r="AD19" i="17"/>
  <c r="AD16" i="17"/>
  <c r="AD12" i="17"/>
  <c r="AD30" i="17"/>
  <c r="AD29" i="17"/>
  <c r="AD21" i="17"/>
  <c r="AD14" i="17"/>
  <c r="AD18" i="17"/>
  <c r="AD31" i="17"/>
  <c r="AD33" i="17"/>
  <c r="AD25" i="17"/>
  <c r="AD28" i="17"/>
  <c r="AD23" i="17"/>
  <c r="AD15" i="17"/>
  <c r="AD26" i="17"/>
  <c r="AD17" i="17"/>
  <c r="AD27" i="17"/>
  <c r="AD13" i="17"/>
  <c r="AH32" i="17" l="1"/>
  <c r="AG33" i="34"/>
  <c r="AG33" i="27"/>
  <c r="AG33" i="11"/>
  <c r="AG33" i="13"/>
  <c r="AG33" i="18"/>
  <c r="AG33" i="20"/>
  <c r="AG33" i="22"/>
  <c r="AG33" i="26"/>
  <c r="AG33" i="29"/>
  <c r="AG33" i="31"/>
  <c r="AG34" i="9"/>
  <c r="AG33" i="5"/>
  <c r="AG33" i="6"/>
  <c r="AG33" i="14"/>
  <c r="AG33" i="10"/>
  <c r="AG33" i="23"/>
  <c r="AG33" i="32"/>
  <c r="AG33" i="3"/>
  <c r="AG33" i="7"/>
  <c r="AG33" i="25"/>
  <c r="AG32" i="8"/>
  <c r="AG33" i="4"/>
  <c r="AG33" i="2"/>
  <c r="AG33" i="15"/>
  <c r="AG33" i="24"/>
  <c r="AG28" i="33"/>
  <c r="AG33" i="12"/>
  <c r="AG33" i="21"/>
  <c r="AG33" i="28"/>
  <c r="AG33" i="30"/>
  <c r="AG34" i="19"/>
  <c r="E12" i="29"/>
  <c r="H12" i="29"/>
  <c r="K12" i="29"/>
  <c r="N12" i="29"/>
  <c r="T12" i="29"/>
  <c r="W12" i="29"/>
  <c r="Z12" i="29"/>
  <c r="AC12" i="29"/>
  <c r="E13" i="29"/>
  <c r="AG13" i="29" s="1"/>
  <c r="H13" i="29"/>
  <c r="K13" i="29"/>
  <c r="N13" i="29"/>
  <c r="T13" i="29"/>
  <c r="W13" i="29"/>
  <c r="Z13" i="29"/>
  <c r="AC13" i="29"/>
  <c r="E14" i="29"/>
  <c r="H14" i="29"/>
  <c r="K14" i="29"/>
  <c r="N14" i="29"/>
  <c r="T14" i="29"/>
  <c r="W14" i="29"/>
  <c r="Z14" i="29"/>
  <c r="AC14" i="29"/>
  <c r="E15" i="29"/>
  <c r="AG15" i="29" s="1"/>
  <c r="H15" i="29"/>
  <c r="K15" i="29"/>
  <c r="N15" i="29"/>
  <c r="T15" i="29"/>
  <c r="W15" i="29"/>
  <c r="Z15" i="29"/>
  <c r="AC15" i="29"/>
  <c r="E16" i="29"/>
  <c r="H16" i="29"/>
  <c r="K16" i="29"/>
  <c r="N16" i="29"/>
  <c r="T16" i="29"/>
  <c r="W16" i="29"/>
  <c r="Z16" i="29"/>
  <c r="AC16" i="29"/>
  <c r="E17" i="29"/>
  <c r="H17" i="29"/>
  <c r="K17" i="29"/>
  <c r="N17" i="29"/>
  <c r="T17" i="29"/>
  <c r="W17" i="29"/>
  <c r="Z17" i="29"/>
  <c r="AC17" i="29"/>
  <c r="E18" i="29"/>
  <c r="AG18" i="29" s="1"/>
  <c r="H18" i="29"/>
  <c r="K18" i="29"/>
  <c r="N18" i="29"/>
  <c r="T18" i="29"/>
  <c r="W18" i="29"/>
  <c r="Z18" i="29"/>
  <c r="AC18" i="29"/>
  <c r="E19" i="29"/>
  <c r="AG19" i="29" s="1"/>
  <c r="H19" i="29"/>
  <c r="K19" i="29"/>
  <c r="N19" i="29"/>
  <c r="T19" i="29"/>
  <c r="W19" i="29"/>
  <c r="Z19" i="29"/>
  <c r="AC19" i="29"/>
  <c r="E20" i="29"/>
  <c r="H20" i="29"/>
  <c r="K20" i="29"/>
  <c r="N20" i="29"/>
  <c r="T20" i="29"/>
  <c r="W20" i="29"/>
  <c r="Z20" i="29"/>
  <c r="AC20" i="29"/>
  <c r="E21" i="29"/>
  <c r="AG21" i="29" s="1"/>
  <c r="H21" i="29"/>
  <c r="K21" i="29"/>
  <c r="N21" i="29"/>
  <c r="T21" i="29"/>
  <c r="W21" i="29"/>
  <c r="Z21" i="29"/>
  <c r="AC21" i="29"/>
  <c r="E22" i="29"/>
  <c r="H22" i="29"/>
  <c r="K22" i="29"/>
  <c r="N22" i="29"/>
  <c r="T22" i="29"/>
  <c r="W22" i="29"/>
  <c r="Z22" i="29"/>
  <c r="AC22" i="29"/>
  <c r="E23" i="29"/>
  <c r="AG23" i="29" s="1"/>
  <c r="H23" i="29"/>
  <c r="K23" i="29"/>
  <c r="N23" i="29"/>
  <c r="T23" i="29"/>
  <c r="W23" i="29"/>
  <c r="Z23" i="29"/>
  <c r="AC23" i="29"/>
  <c r="E24" i="29"/>
  <c r="H24" i="29"/>
  <c r="K24" i="29"/>
  <c r="N24" i="29"/>
  <c r="T24" i="29"/>
  <c r="W24" i="29"/>
  <c r="Z24" i="29"/>
  <c r="AC24" i="29"/>
  <c r="E25" i="29"/>
  <c r="H25" i="29"/>
  <c r="K25" i="29"/>
  <c r="N25" i="29"/>
  <c r="T25" i="29"/>
  <c r="W25" i="29"/>
  <c r="Z25" i="29"/>
  <c r="AC25" i="29"/>
  <c r="E26" i="29"/>
  <c r="AG26" i="29" s="1"/>
  <c r="H26" i="29"/>
  <c r="K26" i="29"/>
  <c r="N26" i="29"/>
  <c r="T26" i="29"/>
  <c r="W26" i="29"/>
  <c r="Z26" i="29"/>
  <c r="AC26" i="29"/>
  <c r="E27" i="29"/>
  <c r="AG27" i="29" s="1"/>
  <c r="H27" i="29"/>
  <c r="K27" i="29"/>
  <c r="N27" i="29"/>
  <c r="T27" i="29"/>
  <c r="W27" i="29"/>
  <c r="Z27" i="29"/>
  <c r="AC27" i="29"/>
  <c r="E28" i="29"/>
  <c r="H28" i="29"/>
  <c r="K28" i="29"/>
  <c r="N28" i="29"/>
  <c r="T28" i="29"/>
  <c r="W28" i="29"/>
  <c r="Z28" i="29"/>
  <c r="AC28" i="29"/>
  <c r="E29" i="29"/>
  <c r="AG29" i="29" s="1"/>
  <c r="H29" i="29"/>
  <c r="K29" i="29"/>
  <c r="N29" i="29"/>
  <c r="T29" i="29"/>
  <c r="W29" i="29"/>
  <c r="Z29" i="29"/>
  <c r="AC29" i="29"/>
  <c r="E30" i="29"/>
  <c r="H30" i="29"/>
  <c r="K30" i="29"/>
  <c r="N30" i="29"/>
  <c r="T30" i="29"/>
  <c r="W30" i="29"/>
  <c r="Z30" i="29"/>
  <c r="AC30" i="29"/>
  <c r="E31" i="29"/>
  <c r="H31" i="29"/>
  <c r="K31" i="29"/>
  <c r="N31" i="29"/>
  <c r="T31" i="29"/>
  <c r="W31" i="29"/>
  <c r="Z31" i="29"/>
  <c r="AC31" i="29"/>
  <c r="E32" i="29"/>
  <c r="H32" i="29"/>
  <c r="K32" i="29"/>
  <c r="N32" i="29"/>
  <c r="T32" i="29"/>
  <c r="W32" i="29"/>
  <c r="Z32" i="29"/>
  <c r="AC32" i="29"/>
  <c r="E12" i="28"/>
  <c r="H12" i="28"/>
  <c r="K12" i="28"/>
  <c r="N12" i="28"/>
  <c r="Q12" i="28"/>
  <c r="T12" i="28"/>
  <c r="W12" i="28"/>
  <c r="Z12" i="28"/>
  <c r="E13" i="28"/>
  <c r="AG13" i="28" s="1"/>
  <c r="H13" i="28"/>
  <c r="K13" i="28"/>
  <c r="N13" i="28"/>
  <c r="Q13" i="28"/>
  <c r="T13" i="28"/>
  <c r="W13" i="28"/>
  <c r="Z13" i="28"/>
  <c r="E14" i="28"/>
  <c r="AG14" i="28" s="1"/>
  <c r="H14" i="28"/>
  <c r="K14" i="28"/>
  <c r="N14" i="28"/>
  <c r="Q14" i="28"/>
  <c r="T14" i="28"/>
  <c r="W14" i="28"/>
  <c r="Z14" i="28"/>
  <c r="E15" i="28"/>
  <c r="H15" i="28"/>
  <c r="K15" i="28"/>
  <c r="N15" i="28"/>
  <c r="Q15" i="28"/>
  <c r="T15" i="28"/>
  <c r="W15" i="28"/>
  <c r="Z15" i="28"/>
  <c r="E16" i="28"/>
  <c r="AG16" i="28" s="1"/>
  <c r="H16" i="28"/>
  <c r="K16" i="28"/>
  <c r="N16" i="28"/>
  <c r="Q16" i="28"/>
  <c r="T16" i="28"/>
  <c r="W16" i="28"/>
  <c r="Z16" i="28"/>
  <c r="E17" i="28"/>
  <c r="H17" i="28"/>
  <c r="K17" i="28"/>
  <c r="N17" i="28"/>
  <c r="Q17" i="28"/>
  <c r="T17" i="28"/>
  <c r="W17" i="28"/>
  <c r="Z17" i="28"/>
  <c r="E18" i="28"/>
  <c r="AG18" i="28" s="1"/>
  <c r="H18" i="28"/>
  <c r="K18" i="28"/>
  <c r="N18" i="28"/>
  <c r="Q18" i="28"/>
  <c r="T18" i="28"/>
  <c r="W18" i="28"/>
  <c r="Z18" i="28"/>
  <c r="E19" i="28"/>
  <c r="H19" i="28"/>
  <c r="K19" i="28"/>
  <c r="N19" i="28"/>
  <c r="Q19" i="28"/>
  <c r="T19" i="28"/>
  <c r="W19" i="28"/>
  <c r="Z19" i="28"/>
  <c r="E20" i="28"/>
  <c r="H20" i="28"/>
  <c r="K20" i="28"/>
  <c r="N20" i="28"/>
  <c r="Q20" i="28"/>
  <c r="T20" i="28"/>
  <c r="W20" i="28"/>
  <c r="Z20" i="28"/>
  <c r="E21" i="28"/>
  <c r="AG21" i="28" s="1"/>
  <c r="H21" i="28"/>
  <c r="K21" i="28"/>
  <c r="N21" i="28"/>
  <c r="Q21" i="28"/>
  <c r="T21" i="28"/>
  <c r="W21" i="28"/>
  <c r="Z21" i="28"/>
  <c r="E22" i="28"/>
  <c r="AG22" i="28" s="1"/>
  <c r="H22" i="28"/>
  <c r="K22" i="28"/>
  <c r="N22" i="28"/>
  <c r="Q22" i="28"/>
  <c r="T22" i="28"/>
  <c r="W22" i="28"/>
  <c r="Z22" i="28"/>
  <c r="E23" i="28"/>
  <c r="H23" i="28"/>
  <c r="K23" i="28"/>
  <c r="N23" i="28"/>
  <c r="Q23" i="28"/>
  <c r="T23" i="28"/>
  <c r="W23" i="28"/>
  <c r="Z23" i="28"/>
  <c r="E24" i="28"/>
  <c r="AG24" i="28" s="1"/>
  <c r="H24" i="28"/>
  <c r="K24" i="28"/>
  <c r="N24" i="28"/>
  <c r="Q24" i="28"/>
  <c r="T24" i="28"/>
  <c r="W24" i="28"/>
  <c r="Z24" i="28"/>
  <c r="E25" i="28"/>
  <c r="H25" i="28"/>
  <c r="K25" i="28"/>
  <c r="N25" i="28"/>
  <c r="Q25" i="28"/>
  <c r="T25" i="28"/>
  <c r="W25" i="28"/>
  <c r="Z25" i="28"/>
  <c r="E26" i="28"/>
  <c r="AG26" i="28" s="1"/>
  <c r="H26" i="28"/>
  <c r="K26" i="28"/>
  <c r="N26" i="28"/>
  <c r="Q26" i="28"/>
  <c r="T26" i="28"/>
  <c r="W26" i="28"/>
  <c r="Z26" i="28"/>
  <c r="E27" i="28"/>
  <c r="H27" i="28"/>
  <c r="K27" i="28"/>
  <c r="N27" i="28"/>
  <c r="Q27" i="28"/>
  <c r="T27" i="28"/>
  <c r="W27" i="28"/>
  <c r="Z27" i="28"/>
  <c r="E28" i="28"/>
  <c r="H28" i="28"/>
  <c r="K28" i="28"/>
  <c r="N28" i="28"/>
  <c r="Q28" i="28"/>
  <c r="T28" i="28"/>
  <c r="W28" i="28"/>
  <c r="Z28" i="28"/>
  <c r="E29" i="28"/>
  <c r="AG29" i="28" s="1"/>
  <c r="H29" i="28"/>
  <c r="K29" i="28"/>
  <c r="N29" i="28"/>
  <c r="Q29" i="28"/>
  <c r="T29" i="28"/>
  <c r="W29" i="28"/>
  <c r="Z29" i="28"/>
  <c r="E30" i="28"/>
  <c r="AG30" i="28" s="1"/>
  <c r="H30" i="28"/>
  <c r="K30" i="28"/>
  <c r="N30" i="28"/>
  <c r="Q30" i="28"/>
  <c r="T30" i="28"/>
  <c r="W30" i="28"/>
  <c r="Z30" i="28"/>
  <c r="E31" i="28"/>
  <c r="H31" i="28"/>
  <c r="K31" i="28"/>
  <c r="N31" i="28"/>
  <c r="Q31" i="28"/>
  <c r="T31" i="28"/>
  <c r="W31" i="28"/>
  <c r="Z31" i="28"/>
  <c r="E32" i="28"/>
  <c r="H32" i="28"/>
  <c r="K32" i="28"/>
  <c r="N32" i="28"/>
  <c r="Q32" i="28"/>
  <c r="T32" i="28"/>
  <c r="W32" i="28"/>
  <c r="Z32" i="28"/>
  <c r="E12" i="26"/>
  <c r="H12" i="26"/>
  <c r="K12" i="26"/>
  <c r="N12" i="26"/>
  <c r="Q12" i="26"/>
  <c r="T12" i="26"/>
  <c r="Z12" i="26"/>
  <c r="AC12" i="26"/>
  <c r="E13" i="26"/>
  <c r="AG13" i="26" s="1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Z15" i="26"/>
  <c r="AC15" i="26"/>
  <c r="E16" i="26"/>
  <c r="H16" i="26"/>
  <c r="K16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19" i="26"/>
  <c r="H19" i="26"/>
  <c r="K19" i="26"/>
  <c r="N19" i="26"/>
  <c r="Q19" i="26"/>
  <c r="T19" i="26"/>
  <c r="Z19" i="26"/>
  <c r="AC19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N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25" i="26"/>
  <c r="H25" i="26"/>
  <c r="K25" i="26"/>
  <c r="N25" i="26"/>
  <c r="Q25" i="26"/>
  <c r="T25" i="26"/>
  <c r="Z25" i="26"/>
  <c r="AC25" i="26"/>
  <c r="E26" i="26"/>
  <c r="H26" i="26"/>
  <c r="K26" i="26"/>
  <c r="N26" i="26"/>
  <c r="Q26" i="26"/>
  <c r="T26" i="26"/>
  <c r="Z26" i="26"/>
  <c r="AC26" i="26"/>
  <c r="E27" i="26"/>
  <c r="H27" i="26"/>
  <c r="K27" i="26"/>
  <c r="N27" i="26"/>
  <c r="Q27" i="26"/>
  <c r="T27" i="26"/>
  <c r="Z27" i="26"/>
  <c r="AC27" i="26"/>
  <c r="E28" i="26"/>
  <c r="H28" i="26"/>
  <c r="K28" i="26"/>
  <c r="N28" i="26"/>
  <c r="Q28" i="26"/>
  <c r="T28" i="26"/>
  <c r="Z28" i="26"/>
  <c r="AC28" i="26"/>
  <c r="E29" i="26"/>
  <c r="H29" i="26"/>
  <c r="K29" i="26"/>
  <c r="N29" i="26"/>
  <c r="Q29" i="26"/>
  <c r="T29" i="26"/>
  <c r="Z29" i="26"/>
  <c r="AC29" i="26"/>
  <c r="E30" i="26"/>
  <c r="H30" i="26"/>
  <c r="K30" i="26"/>
  <c r="N30" i="26"/>
  <c r="Q30" i="26"/>
  <c r="T30" i="26"/>
  <c r="Z30" i="26"/>
  <c r="AC30" i="26"/>
  <c r="E31" i="26"/>
  <c r="H31" i="26"/>
  <c r="K31" i="26"/>
  <c r="N31" i="26"/>
  <c r="Q31" i="26"/>
  <c r="T31" i="26"/>
  <c r="Z31" i="26"/>
  <c r="AC31" i="26"/>
  <c r="E32" i="26"/>
  <c r="H32" i="26"/>
  <c r="K32" i="26"/>
  <c r="N32" i="26"/>
  <c r="Q32" i="26"/>
  <c r="T32" i="26"/>
  <c r="Z32" i="26"/>
  <c r="AC32" i="26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W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E27" i="25"/>
  <c r="H27" i="25"/>
  <c r="K27" i="25"/>
  <c r="N27" i="25"/>
  <c r="Q27" i="25"/>
  <c r="W27" i="25"/>
  <c r="Z27" i="25"/>
  <c r="AC27" i="25"/>
  <c r="E28" i="25"/>
  <c r="H28" i="25"/>
  <c r="K28" i="25"/>
  <c r="N28" i="25"/>
  <c r="Q28" i="25"/>
  <c r="W28" i="25"/>
  <c r="Z28" i="25"/>
  <c r="AC28" i="25"/>
  <c r="E29" i="25"/>
  <c r="H29" i="25"/>
  <c r="K29" i="25"/>
  <c r="N29" i="25"/>
  <c r="Q29" i="25"/>
  <c r="W29" i="25"/>
  <c r="Z29" i="25"/>
  <c r="AC29" i="25"/>
  <c r="E30" i="25"/>
  <c r="H30" i="25"/>
  <c r="K30" i="25"/>
  <c r="N30" i="25"/>
  <c r="Q30" i="25"/>
  <c r="W30" i="25"/>
  <c r="Z30" i="25"/>
  <c r="AC30" i="25"/>
  <c r="E31" i="25"/>
  <c r="H31" i="25"/>
  <c r="K31" i="25"/>
  <c r="N31" i="25"/>
  <c r="Q31" i="25"/>
  <c r="W31" i="25"/>
  <c r="Z31" i="25"/>
  <c r="AC31" i="25"/>
  <c r="E32" i="25"/>
  <c r="H32" i="25"/>
  <c r="K32" i="25"/>
  <c r="N32" i="25"/>
  <c r="Q32" i="25"/>
  <c r="W32" i="25"/>
  <c r="Z32" i="25"/>
  <c r="AC32" i="25"/>
  <c r="E12" i="24"/>
  <c r="H12" i="24"/>
  <c r="K12" i="24"/>
  <c r="N12" i="24"/>
  <c r="Q12" i="24"/>
  <c r="W12" i="24"/>
  <c r="Z12" i="24"/>
  <c r="AC12" i="24"/>
  <c r="E13" i="24"/>
  <c r="H13" i="24"/>
  <c r="K13" i="24"/>
  <c r="N13" i="24"/>
  <c r="Q13" i="24"/>
  <c r="AG13" i="24" s="1"/>
  <c r="W13" i="24"/>
  <c r="Z13" i="24"/>
  <c r="AC13" i="24"/>
  <c r="E14" i="24"/>
  <c r="H14" i="24"/>
  <c r="K14" i="24"/>
  <c r="N14" i="24"/>
  <c r="Q14" i="24"/>
  <c r="AG14" i="24" s="1"/>
  <c r="W14" i="24"/>
  <c r="Z14" i="24"/>
  <c r="AC14" i="24"/>
  <c r="E15" i="24"/>
  <c r="H15" i="24"/>
  <c r="K15" i="24"/>
  <c r="N15" i="24"/>
  <c r="Q15" i="24"/>
  <c r="AG15" i="24" s="1"/>
  <c r="W15" i="24"/>
  <c r="Z15" i="24"/>
  <c r="AC15" i="24"/>
  <c r="E16" i="24"/>
  <c r="H16" i="24"/>
  <c r="K16" i="24"/>
  <c r="N16" i="24"/>
  <c r="Q16" i="24"/>
  <c r="AG16" i="24" s="1"/>
  <c r="W16" i="24"/>
  <c r="Z16" i="24"/>
  <c r="AC16" i="24"/>
  <c r="E17" i="24"/>
  <c r="H17" i="24"/>
  <c r="K17" i="24"/>
  <c r="N17" i="24"/>
  <c r="Q17" i="24"/>
  <c r="AG17" i="24" s="1"/>
  <c r="W17" i="24"/>
  <c r="Z17" i="24"/>
  <c r="AC17" i="24"/>
  <c r="E18" i="24"/>
  <c r="H18" i="24"/>
  <c r="K18" i="24"/>
  <c r="N18" i="24"/>
  <c r="Q18" i="24"/>
  <c r="AG18" i="24" s="1"/>
  <c r="W18" i="24"/>
  <c r="Z18" i="24"/>
  <c r="AC18" i="24"/>
  <c r="E19" i="24"/>
  <c r="H19" i="24"/>
  <c r="K19" i="24"/>
  <c r="N19" i="24"/>
  <c r="Q19" i="24"/>
  <c r="AG19" i="24" s="1"/>
  <c r="W19" i="24"/>
  <c r="Z19" i="24"/>
  <c r="AC19" i="24"/>
  <c r="E20" i="24"/>
  <c r="H20" i="24"/>
  <c r="K20" i="24"/>
  <c r="N20" i="24"/>
  <c r="Q20" i="24"/>
  <c r="AG20" i="24" s="1"/>
  <c r="W20" i="24"/>
  <c r="Z20" i="24"/>
  <c r="AC20" i="24"/>
  <c r="E21" i="24"/>
  <c r="H21" i="24"/>
  <c r="K21" i="24"/>
  <c r="N21" i="24"/>
  <c r="Q21" i="24"/>
  <c r="AG21" i="24" s="1"/>
  <c r="W21" i="24"/>
  <c r="Z21" i="24"/>
  <c r="AC21" i="24"/>
  <c r="E22" i="24"/>
  <c r="H22" i="24"/>
  <c r="K22" i="24"/>
  <c r="N22" i="24"/>
  <c r="Q22" i="24"/>
  <c r="AG22" i="24" s="1"/>
  <c r="W22" i="24"/>
  <c r="Z22" i="24"/>
  <c r="AC22" i="24"/>
  <c r="E23" i="24"/>
  <c r="H23" i="24"/>
  <c r="K23" i="24"/>
  <c r="N23" i="24"/>
  <c r="Q23" i="24"/>
  <c r="AG23" i="24" s="1"/>
  <c r="W23" i="24"/>
  <c r="Z23" i="24"/>
  <c r="AC23" i="24"/>
  <c r="E24" i="24"/>
  <c r="H24" i="24"/>
  <c r="K24" i="24"/>
  <c r="N24" i="24"/>
  <c r="Q24" i="24"/>
  <c r="AG24" i="24" s="1"/>
  <c r="W24" i="24"/>
  <c r="Z24" i="24"/>
  <c r="AC24" i="24"/>
  <c r="E25" i="24"/>
  <c r="H25" i="24"/>
  <c r="K25" i="24"/>
  <c r="N25" i="24"/>
  <c r="Q25" i="24"/>
  <c r="AG25" i="24" s="1"/>
  <c r="W25" i="24"/>
  <c r="Z25" i="24"/>
  <c r="AC25" i="24"/>
  <c r="E26" i="24"/>
  <c r="H26" i="24"/>
  <c r="K26" i="24"/>
  <c r="N26" i="24"/>
  <c r="Q26" i="24"/>
  <c r="AG26" i="24" s="1"/>
  <c r="W26" i="24"/>
  <c r="Z26" i="24"/>
  <c r="AC26" i="24"/>
  <c r="E27" i="24"/>
  <c r="H27" i="24"/>
  <c r="K27" i="24"/>
  <c r="N27" i="24"/>
  <c r="Q27" i="24"/>
  <c r="AG27" i="24" s="1"/>
  <c r="W27" i="24"/>
  <c r="Z27" i="24"/>
  <c r="AC27" i="24"/>
  <c r="E28" i="24"/>
  <c r="H28" i="24"/>
  <c r="K28" i="24"/>
  <c r="N28" i="24"/>
  <c r="Q28" i="24"/>
  <c r="AG28" i="24" s="1"/>
  <c r="W28" i="24"/>
  <c r="Z28" i="24"/>
  <c r="AC28" i="24"/>
  <c r="E29" i="24"/>
  <c r="H29" i="24"/>
  <c r="K29" i="24"/>
  <c r="N29" i="24"/>
  <c r="Q29" i="24"/>
  <c r="AG29" i="24" s="1"/>
  <c r="W29" i="24"/>
  <c r="Z29" i="24"/>
  <c r="AC29" i="24"/>
  <c r="E30" i="24"/>
  <c r="H30" i="24"/>
  <c r="K30" i="24"/>
  <c r="N30" i="24"/>
  <c r="Q30" i="24"/>
  <c r="AG30" i="24" s="1"/>
  <c r="W30" i="24"/>
  <c r="Z30" i="24"/>
  <c r="AC30" i="24"/>
  <c r="E31" i="24"/>
  <c r="H31" i="24"/>
  <c r="K31" i="24"/>
  <c r="N31" i="24"/>
  <c r="Q31" i="24"/>
  <c r="AG31" i="24" s="1"/>
  <c r="W31" i="24"/>
  <c r="Z31" i="24"/>
  <c r="AC31" i="24"/>
  <c r="E32" i="24"/>
  <c r="H32" i="24"/>
  <c r="K32" i="24"/>
  <c r="N32" i="24"/>
  <c r="Q32" i="24"/>
  <c r="W32" i="24"/>
  <c r="Z32" i="24"/>
  <c r="AC32" i="24"/>
  <c r="E12" i="23"/>
  <c r="H12" i="23"/>
  <c r="K12" i="23"/>
  <c r="N12" i="23"/>
  <c r="Q12" i="23"/>
  <c r="T12" i="23"/>
  <c r="W12" i="23"/>
  <c r="Z12" i="23"/>
  <c r="AC12" i="23"/>
  <c r="E13" i="23"/>
  <c r="AG13" i="23" s="1"/>
  <c r="H13" i="23"/>
  <c r="K13" i="23"/>
  <c r="N13" i="23"/>
  <c r="Q13" i="23"/>
  <c r="T13" i="23"/>
  <c r="W13" i="23"/>
  <c r="Z13" i="23"/>
  <c r="AC13" i="23"/>
  <c r="E14" i="23"/>
  <c r="AG14" i="23" s="1"/>
  <c r="H14" i="23"/>
  <c r="K14" i="23"/>
  <c r="N14" i="23"/>
  <c r="Q14" i="23"/>
  <c r="T14" i="23"/>
  <c r="W14" i="23"/>
  <c r="Z14" i="23"/>
  <c r="AC14" i="23"/>
  <c r="E15" i="23"/>
  <c r="AG15" i="23" s="1"/>
  <c r="H15" i="23"/>
  <c r="K15" i="23"/>
  <c r="N15" i="23"/>
  <c r="Q15" i="23"/>
  <c r="T15" i="23"/>
  <c r="W15" i="23"/>
  <c r="Z15" i="23"/>
  <c r="AC15" i="23"/>
  <c r="E16" i="23"/>
  <c r="AG16" i="23" s="1"/>
  <c r="H16" i="23"/>
  <c r="K16" i="23"/>
  <c r="N16" i="23"/>
  <c r="Q16" i="23"/>
  <c r="T16" i="23"/>
  <c r="W16" i="23"/>
  <c r="Z16" i="23"/>
  <c r="AC16" i="23"/>
  <c r="E17" i="23"/>
  <c r="H17" i="23"/>
  <c r="K17" i="23"/>
  <c r="N17" i="23"/>
  <c r="Q17" i="23"/>
  <c r="T17" i="23"/>
  <c r="W17" i="23"/>
  <c r="Z17" i="23"/>
  <c r="AC17" i="23"/>
  <c r="E18" i="23"/>
  <c r="H18" i="23"/>
  <c r="K18" i="23"/>
  <c r="N18" i="23"/>
  <c r="Q18" i="23"/>
  <c r="T18" i="23"/>
  <c r="W18" i="23"/>
  <c r="Z18" i="23"/>
  <c r="AC18" i="23"/>
  <c r="E19" i="23"/>
  <c r="H19" i="23"/>
  <c r="K19" i="23"/>
  <c r="N19" i="23"/>
  <c r="Q19" i="23"/>
  <c r="T19" i="23"/>
  <c r="W19" i="23"/>
  <c r="Z19" i="23"/>
  <c r="AC19" i="23"/>
  <c r="E20" i="23"/>
  <c r="H20" i="23"/>
  <c r="K20" i="23"/>
  <c r="N20" i="23"/>
  <c r="Q20" i="23"/>
  <c r="T20" i="23"/>
  <c r="W20" i="23"/>
  <c r="Z20" i="23"/>
  <c r="AC20" i="23"/>
  <c r="E21" i="23"/>
  <c r="AG21" i="23" s="1"/>
  <c r="H21" i="23"/>
  <c r="K21" i="23"/>
  <c r="N21" i="23"/>
  <c r="Q21" i="23"/>
  <c r="T21" i="23"/>
  <c r="W21" i="23"/>
  <c r="Z21" i="23"/>
  <c r="AC21" i="23"/>
  <c r="E22" i="23"/>
  <c r="AG22" i="23" s="1"/>
  <c r="H22" i="23"/>
  <c r="K22" i="23"/>
  <c r="N22" i="23"/>
  <c r="Q22" i="23"/>
  <c r="T22" i="23"/>
  <c r="W22" i="23"/>
  <c r="Z22" i="23"/>
  <c r="AC22" i="23"/>
  <c r="E23" i="23"/>
  <c r="AG23" i="23" s="1"/>
  <c r="H23" i="23"/>
  <c r="K23" i="23"/>
  <c r="N23" i="23"/>
  <c r="Q23" i="23"/>
  <c r="T23" i="23"/>
  <c r="W23" i="23"/>
  <c r="Z23" i="23"/>
  <c r="AC23" i="23"/>
  <c r="E24" i="23"/>
  <c r="AG24" i="23" s="1"/>
  <c r="H24" i="23"/>
  <c r="K24" i="23"/>
  <c r="N24" i="23"/>
  <c r="Q24" i="23"/>
  <c r="T24" i="23"/>
  <c r="W24" i="23"/>
  <c r="Z24" i="23"/>
  <c r="AC24" i="23"/>
  <c r="E25" i="23"/>
  <c r="H25" i="23"/>
  <c r="K25" i="23"/>
  <c r="N25" i="23"/>
  <c r="Q25" i="23"/>
  <c r="T25" i="23"/>
  <c r="W25" i="23"/>
  <c r="Z25" i="23"/>
  <c r="AC25" i="23"/>
  <c r="E26" i="23"/>
  <c r="H26" i="23"/>
  <c r="K26" i="23"/>
  <c r="N26" i="23"/>
  <c r="Q26" i="23"/>
  <c r="T26" i="23"/>
  <c r="W26" i="23"/>
  <c r="Z26" i="23"/>
  <c r="AC26" i="23"/>
  <c r="E27" i="23"/>
  <c r="H27" i="23"/>
  <c r="K27" i="23"/>
  <c r="N27" i="23"/>
  <c r="Q27" i="23"/>
  <c r="T27" i="23"/>
  <c r="W27" i="23"/>
  <c r="Z27" i="23"/>
  <c r="AC27" i="23"/>
  <c r="E28" i="23"/>
  <c r="H28" i="23"/>
  <c r="K28" i="23"/>
  <c r="N28" i="23"/>
  <c r="Q28" i="23"/>
  <c r="T28" i="23"/>
  <c r="W28" i="23"/>
  <c r="Z28" i="23"/>
  <c r="AC28" i="23"/>
  <c r="E29" i="23"/>
  <c r="H29" i="23"/>
  <c r="K29" i="23"/>
  <c r="N29" i="23"/>
  <c r="Q29" i="23"/>
  <c r="T29" i="23"/>
  <c r="W29" i="23"/>
  <c r="Z29" i="23"/>
  <c r="AC29" i="23"/>
  <c r="E30" i="23"/>
  <c r="H30" i="23"/>
  <c r="K30" i="23"/>
  <c r="N30" i="23"/>
  <c r="Q30" i="23"/>
  <c r="T30" i="23"/>
  <c r="W30" i="23"/>
  <c r="Z30" i="23"/>
  <c r="AC30" i="23"/>
  <c r="E31" i="23"/>
  <c r="H31" i="23"/>
  <c r="K31" i="23"/>
  <c r="N31" i="23"/>
  <c r="Q31" i="23"/>
  <c r="T31" i="23"/>
  <c r="W31" i="23"/>
  <c r="Z31" i="23"/>
  <c r="AC31" i="23"/>
  <c r="E32" i="23"/>
  <c r="H32" i="23"/>
  <c r="K32" i="23"/>
  <c r="N32" i="23"/>
  <c r="Q32" i="23"/>
  <c r="T32" i="23"/>
  <c r="W32" i="23"/>
  <c r="Z32" i="23"/>
  <c r="AC32" i="23"/>
  <c r="E12" i="22"/>
  <c r="H12" i="22"/>
  <c r="K12" i="22"/>
  <c r="N12" i="22"/>
  <c r="Q12" i="22"/>
  <c r="T12" i="22"/>
  <c r="W12" i="22"/>
  <c r="Z12" i="22"/>
  <c r="AC12" i="22"/>
  <c r="E13" i="22"/>
  <c r="H13" i="22"/>
  <c r="K13" i="22"/>
  <c r="N13" i="22"/>
  <c r="Q13" i="22"/>
  <c r="T13" i="22"/>
  <c r="W13" i="22"/>
  <c r="Z13" i="22"/>
  <c r="AC13" i="22"/>
  <c r="E14" i="22"/>
  <c r="H14" i="22"/>
  <c r="K14" i="22"/>
  <c r="N14" i="22"/>
  <c r="Q14" i="22"/>
  <c r="T14" i="22"/>
  <c r="W14" i="22"/>
  <c r="Z14" i="22"/>
  <c r="AC14" i="22"/>
  <c r="E15" i="22"/>
  <c r="H15" i="22"/>
  <c r="K15" i="22"/>
  <c r="N15" i="22"/>
  <c r="Q15" i="22"/>
  <c r="T15" i="22"/>
  <c r="W15" i="22"/>
  <c r="Z15" i="22"/>
  <c r="AC15" i="22"/>
  <c r="E16" i="22"/>
  <c r="H16" i="22"/>
  <c r="K16" i="22"/>
  <c r="N16" i="22"/>
  <c r="Q16" i="22"/>
  <c r="T16" i="22"/>
  <c r="W16" i="22"/>
  <c r="Z16" i="22"/>
  <c r="AC16" i="22"/>
  <c r="E17" i="22"/>
  <c r="AG17" i="22" s="1"/>
  <c r="H17" i="22"/>
  <c r="K17" i="22"/>
  <c r="N17" i="22"/>
  <c r="Q17" i="22"/>
  <c r="T17" i="22"/>
  <c r="W17" i="22"/>
  <c r="Z17" i="22"/>
  <c r="AC17" i="22"/>
  <c r="E18" i="22"/>
  <c r="AG18" i="22" s="1"/>
  <c r="H18" i="22"/>
  <c r="K18" i="22"/>
  <c r="N18" i="22"/>
  <c r="Q18" i="22"/>
  <c r="T18" i="22"/>
  <c r="W18" i="22"/>
  <c r="Z18" i="22"/>
  <c r="AC18" i="22"/>
  <c r="E19" i="22"/>
  <c r="H19" i="22"/>
  <c r="K19" i="22"/>
  <c r="N19" i="22"/>
  <c r="Q19" i="22"/>
  <c r="AG19" i="22" s="1"/>
  <c r="T19" i="22"/>
  <c r="W19" i="22"/>
  <c r="Z19" i="22"/>
  <c r="AC19" i="22"/>
  <c r="E20" i="22"/>
  <c r="H20" i="22"/>
  <c r="K20" i="22"/>
  <c r="N20" i="22"/>
  <c r="Q20" i="22"/>
  <c r="T20" i="22"/>
  <c r="W20" i="22"/>
  <c r="Z20" i="22"/>
  <c r="AC20" i="22"/>
  <c r="E21" i="22"/>
  <c r="H21" i="22"/>
  <c r="K21" i="22"/>
  <c r="N21" i="22"/>
  <c r="AG21" i="22" s="1"/>
  <c r="Q21" i="22"/>
  <c r="T21" i="22"/>
  <c r="W21" i="22"/>
  <c r="Z21" i="22"/>
  <c r="AC21" i="22"/>
  <c r="E22" i="22"/>
  <c r="AG22" i="22" s="1"/>
  <c r="H22" i="22"/>
  <c r="K22" i="22"/>
  <c r="N22" i="22"/>
  <c r="Q22" i="22"/>
  <c r="T22" i="22"/>
  <c r="W22" i="22"/>
  <c r="Z22" i="22"/>
  <c r="AC22" i="22"/>
  <c r="E23" i="22"/>
  <c r="H23" i="22"/>
  <c r="K23" i="22"/>
  <c r="N23" i="22"/>
  <c r="Q23" i="22"/>
  <c r="T23" i="22"/>
  <c r="W23" i="22"/>
  <c r="Z23" i="22"/>
  <c r="AC23" i="22"/>
  <c r="E24" i="22"/>
  <c r="H24" i="22"/>
  <c r="K24" i="22"/>
  <c r="N24" i="22"/>
  <c r="Q24" i="22"/>
  <c r="T24" i="22"/>
  <c r="W24" i="22"/>
  <c r="Z24" i="22"/>
  <c r="AC24" i="22"/>
  <c r="AG24" i="22"/>
  <c r="E25" i="22"/>
  <c r="AG25" i="22" s="1"/>
  <c r="H25" i="22"/>
  <c r="K25" i="22"/>
  <c r="N25" i="22"/>
  <c r="Q25" i="22"/>
  <c r="T25" i="22"/>
  <c r="W25" i="22"/>
  <c r="Z25" i="22"/>
  <c r="AC25" i="22"/>
  <c r="E26" i="22"/>
  <c r="H26" i="22"/>
  <c r="K26" i="22"/>
  <c r="N26" i="22"/>
  <c r="Q26" i="22"/>
  <c r="T26" i="22"/>
  <c r="W26" i="22"/>
  <c r="Z26" i="22"/>
  <c r="AC26" i="22"/>
  <c r="E27" i="22"/>
  <c r="H27" i="22"/>
  <c r="K27" i="22"/>
  <c r="N27" i="22"/>
  <c r="Q27" i="22"/>
  <c r="AG27" i="22" s="1"/>
  <c r="T27" i="22"/>
  <c r="W27" i="22"/>
  <c r="Z27" i="22"/>
  <c r="AC27" i="22"/>
  <c r="E28" i="22"/>
  <c r="H28" i="22"/>
  <c r="K28" i="22"/>
  <c r="N28" i="22"/>
  <c r="Q28" i="22"/>
  <c r="T28" i="22"/>
  <c r="W28" i="22"/>
  <c r="Z28" i="22"/>
  <c r="AC28" i="22"/>
  <c r="E29" i="22"/>
  <c r="H29" i="22"/>
  <c r="K29" i="22"/>
  <c r="N29" i="22"/>
  <c r="Q29" i="22"/>
  <c r="T29" i="22"/>
  <c r="W29" i="22"/>
  <c r="Z29" i="22"/>
  <c r="AG29" i="22" s="1"/>
  <c r="AC29" i="22"/>
  <c r="E30" i="22"/>
  <c r="AG30" i="22" s="1"/>
  <c r="H30" i="22"/>
  <c r="K30" i="22"/>
  <c r="N30" i="22"/>
  <c r="Q30" i="22"/>
  <c r="T30" i="22"/>
  <c r="W30" i="22"/>
  <c r="Z30" i="22"/>
  <c r="AC30" i="22"/>
  <c r="E31" i="22"/>
  <c r="H31" i="22"/>
  <c r="K31" i="22"/>
  <c r="N31" i="22"/>
  <c r="Q31" i="22"/>
  <c r="T31" i="22"/>
  <c r="W31" i="22"/>
  <c r="Z31" i="22"/>
  <c r="AC31" i="22"/>
  <c r="E32" i="22"/>
  <c r="H32" i="22"/>
  <c r="K32" i="22"/>
  <c r="AG32" i="22" s="1"/>
  <c r="N32" i="22"/>
  <c r="Q32" i="22"/>
  <c r="T32" i="22"/>
  <c r="W32" i="22"/>
  <c r="Z32" i="22"/>
  <c r="AC32" i="22"/>
  <c r="E12" i="21"/>
  <c r="AG12" i="21" s="1"/>
  <c r="H12" i="21"/>
  <c r="K12" i="21"/>
  <c r="N12" i="21"/>
  <c r="Q12" i="21"/>
  <c r="T12" i="21"/>
  <c r="W12" i="21"/>
  <c r="Z12" i="21"/>
  <c r="AC12" i="21"/>
  <c r="E13" i="21"/>
  <c r="AG13" i="21" s="1"/>
  <c r="H13" i="21"/>
  <c r="K13" i="21"/>
  <c r="N13" i="21"/>
  <c r="Q13" i="21"/>
  <c r="T13" i="21"/>
  <c r="W13" i="21"/>
  <c r="Z13" i="21"/>
  <c r="AC13" i="21"/>
  <c r="E14" i="21"/>
  <c r="AG14" i="21" s="1"/>
  <c r="H14" i="21"/>
  <c r="K14" i="21"/>
  <c r="N14" i="21"/>
  <c r="Q14" i="21"/>
  <c r="T14" i="21"/>
  <c r="W14" i="21"/>
  <c r="Z14" i="21"/>
  <c r="AC14" i="21"/>
  <c r="E15" i="21"/>
  <c r="AG15" i="21" s="1"/>
  <c r="H15" i="21"/>
  <c r="K15" i="21"/>
  <c r="N15" i="21"/>
  <c r="Q15" i="21"/>
  <c r="T15" i="21"/>
  <c r="W15" i="21"/>
  <c r="Z15" i="21"/>
  <c r="AC15" i="21"/>
  <c r="E16" i="21"/>
  <c r="AG16" i="21" s="1"/>
  <c r="H16" i="21"/>
  <c r="K16" i="21"/>
  <c r="N16" i="21"/>
  <c r="Q16" i="21"/>
  <c r="T16" i="21"/>
  <c r="W16" i="21"/>
  <c r="Z16" i="21"/>
  <c r="AC16" i="21"/>
  <c r="E17" i="21"/>
  <c r="AG17" i="21" s="1"/>
  <c r="H17" i="21"/>
  <c r="K17" i="21"/>
  <c r="N17" i="21"/>
  <c r="Q17" i="21"/>
  <c r="T17" i="21"/>
  <c r="W17" i="21"/>
  <c r="Z17" i="21"/>
  <c r="AC17" i="21"/>
  <c r="E18" i="21"/>
  <c r="AG18" i="21" s="1"/>
  <c r="H18" i="21"/>
  <c r="K18" i="21"/>
  <c r="N18" i="21"/>
  <c r="Q18" i="21"/>
  <c r="T18" i="21"/>
  <c r="W18" i="21"/>
  <c r="Z18" i="21"/>
  <c r="AC18" i="21"/>
  <c r="E19" i="21"/>
  <c r="AG19" i="21" s="1"/>
  <c r="H19" i="21"/>
  <c r="K19" i="21"/>
  <c r="N19" i="21"/>
  <c r="Q19" i="21"/>
  <c r="T19" i="21"/>
  <c r="W19" i="21"/>
  <c r="Z19" i="21"/>
  <c r="AC19" i="21"/>
  <c r="E20" i="21"/>
  <c r="AG20" i="21" s="1"/>
  <c r="H20" i="21"/>
  <c r="K20" i="21"/>
  <c r="N20" i="21"/>
  <c r="Q20" i="21"/>
  <c r="T20" i="21"/>
  <c r="W20" i="21"/>
  <c r="Z20" i="21"/>
  <c r="AC20" i="21"/>
  <c r="E21" i="21"/>
  <c r="AG21" i="21" s="1"/>
  <c r="H21" i="21"/>
  <c r="K21" i="21"/>
  <c r="N21" i="21"/>
  <c r="Q21" i="21"/>
  <c r="T21" i="21"/>
  <c r="W21" i="21"/>
  <c r="Z21" i="21"/>
  <c r="AC21" i="21"/>
  <c r="E22" i="21"/>
  <c r="AG22" i="21" s="1"/>
  <c r="H22" i="21"/>
  <c r="K22" i="21"/>
  <c r="N22" i="21"/>
  <c r="Q22" i="21"/>
  <c r="T22" i="21"/>
  <c r="W22" i="21"/>
  <c r="Z22" i="21"/>
  <c r="AC22" i="21"/>
  <c r="E23" i="21"/>
  <c r="AG23" i="21" s="1"/>
  <c r="H23" i="21"/>
  <c r="K23" i="21"/>
  <c r="N23" i="21"/>
  <c r="Q23" i="21"/>
  <c r="T23" i="21"/>
  <c r="W23" i="21"/>
  <c r="Z23" i="21"/>
  <c r="AC23" i="21"/>
  <c r="E24" i="21"/>
  <c r="AG24" i="21" s="1"/>
  <c r="H24" i="21"/>
  <c r="K24" i="21"/>
  <c r="N24" i="21"/>
  <c r="Q24" i="21"/>
  <c r="T24" i="21"/>
  <c r="W24" i="21"/>
  <c r="Z24" i="21"/>
  <c r="AC24" i="21"/>
  <c r="E25" i="21"/>
  <c r="AG25" i="21" s="1"/>
  <c r="H25" i="21"/>
  <c r="K25" i="21"/>
  <c r="N25" i="21"/>
  <c r="Q25" i="21"/>
  <c r="T25" i="21"/>
  <c r="W25" i="21"/>
  <c r="Z25" i="21"/>
  <c r="AC25" i="21"/>
  <c r="E26" i="21"/>
  <c r="AG26" i="21" s="1"/>
  <c r="H26" i="21"/>
  <c r="K26" i="21"/>
  <c r="N26" i="21"/>
  <c r="Q26" i="21"/>
  <c r="T26" i="21"/>
  <c r="W26" i="21"/>
  <c r="Z26" i="21"/>
  <c r="AC26" i="21"/>
  <c r="E27" i="21"/>
  <c r="AG27" i="21" s="1"/>
  <c r="H27" i="21"/>
  <c r="K27" i="21"/>
  <c r="N27" i="21"/>
  <c r="Q27" i="21"/>
  <c r="T27" i="21"/>
  <c r="W27" i="21"/>
  <c r="Z27" i="21"/>
  <c r="AC27" i="21"/>
  <c r="E28" i="21"/>
  <c r="AG28" i="21" s="1"/>
  <c r="H28" i="21"/>
  <c r="K28" i="21"/>
  <c r="N28" i="21"/>
  <c r="Q28" i="21"/>
  <c r="T28" i="21"/>
  <c r="W28" i="21"/>
  <c r="Z28" i="21"/>
  <c r="AC28" i="21"/>
  <c r="E29" i="21"/>
  <c r="AG29" i="21" s="1"/>
  <c r="H29" i="21"/>
  <c r="K29" i="21"/>
  <c r="N29" i="21"/>
  <c r="Q29" i="21"/>
  <c r="T29" i="21"/>
  <c r="W29" i="21"/>
  <c r="Z29" i="21"/>
  <c r="AC29" i="21"/>
  <c r="E30" i="21"/>
  <c r="AG30" i="21" s="1"/>
  <c r="H30" i="21"/>
  <c r="K30" i="21"/>
  <c r="N30" i="21"/>
  <c r="Q30" i="21"/>
  <c r="T30" i="21"/>
  <c r="W30" i="21"/>
  <c r="Z30" i="21"/>
  <c r="AC30" i="21"/>
  <c r="E31" i="21"/>
  <c r="H31" i="21"/>
  <c r="K31" i="21"/>
  <c r="N31" i="21"/>
  <c r="Q31" i="21"/>
  <c r="T31" i="21"/>
  <c r="W31" i="21"/>
  <c r="Z31" i="21"/>
  <c r="AC31" i="21"/>
  <c r="E32" i="21"/>
  <c r="H32" i="21"/>
  <c r="K32" i="21"/>
  <c r="N32" i="21"/>
  <c r="Q32" i="21"/>
  <c r="T32" i="21"/>
  <c r="W32" i="21"/>
  <c r="Z32" i="21"/>
  <c r="AC32" i="21"/>
  <c r="E12" i="20"/>
  <c r="AG12" i="20" s="1"/>
  <c r="H12" i="20"/>
  <c r="K12" i="20"/>
  <c r="N12" i="20"/>
  <c r="Q12" i="20"/>
  <c r="T12" i="20"/>
  <c r="W12" i="20"/>
  <c r="Z12" i="20"/>
  <c r="AC12" i="20"/>
  <c r="E13" i="20"/>
  <c r="AG13" i="20" s="1"/>
  <c r="H13" i="20"/>
  <c r="K13" i="20"/>
  <c r="N13" i="20"/>
  <c r="Q13" i="20"/>
  <c r="T13" i="20"/>
  <c r="W13" i="20"/>
  <c r="Z13" i="20"/>
  <c r="AC13" i="20"/>
  <c r="E14" i="20"/>
  <c r="AG14" i="20" s="1"/>
  <c r="H14" i="20"/>
  <c r="K14" i="20"/>
  <c r="N14" i="20"/>
  <c r="Q14" i="20"/>
  <c r="T14" i="20"/>
  <c r="W14" i="20"/>
  <c r="Z14" i="20"/>
  <c r="AC14" i="20"/>
  <c r="E15" i="20"/>
  <c r="AG15" i="20" s="1"/>
  <c r="H15" i="20"/>
  <c r="K15" i="20"/>
  <c r="N15" i="20"/>
  <c r="Q15" i="20"/>
  <c r="T15" i="20"/>
  <c r="W15" i="20"/>
  <c r="Z15" i="20"/>
  <c r="AC15" i="20"/>
  <c r="E16" i="20"/>
  <c r="AG16" i="20" s="1"/>
  <c r="H16" i="20"/>
  <c r="K16" i="20"/>
  <c r="N16" i="20"/>
  <c r="Q16" i="20"/>
  <c r="T16" i="20"/>
  <c r="W16" i="20"/>
  <c r="Z16" i="20"/>
  <c r="AC16" i="20"/>
  <c r="E17" i="20"/>
  <c r="AG17" i="20" s="1"/>
  <c r="H17" i="20"/>
  <c r="K17" i="20"/>
  <c r="N17" i="20"/>
  <c r="Q17" i="20"/>
  <c r="T17" i="20"/>
  <c r="W17" i="20"/>
  <c r="Z17" i="20"/>
  <c r="AC17" i="20"/>
  <c r="E18" i="20"/>
  <c r="AG18" i="20" s="1"/>
  <c r="H18" i="20"/>
  <c r="K18" i="20"/>
  <c r="N18" i="20"/>
  <c r="Q18" i="20"/>
  <c r="T18" i="20"/>
  <c r="W18" i="20"/>
  <c r="Z18" i="20"/>
  <c r="AC18" i="20"/>
  <c r="E19" i="20"/>
  <c r="AG19" i="20" s="1"/>
  <c r="H19" i="20"/>
  <c r="K19" i="20"/>
  <c r="N19" i="20"/>
  <c r="Q19" i="20"/>
  <c r="T19" i="20"/>
  <c r="W19" i="20"/>
  <c r="Z19" i="20"/>
  <c r="AC19" i="20"/>
  <c r="E20" i="20"/>
  <c r="AG20" i="20" s="1"/>
  <c r="H20" i="20"/>
  <c r="K20" i="20"/>
  <c r="N20" i="20"/>
  <c r="Q20" i="20"/>
  <c r="T20" i="20"/>
  <c r="W20" i="20"/>
  <c r="Z20" i="20"/>
  <c r="AC20" i="20"/>
  <c r="E21" i="20"/>
  <c r="AG21" i="20" s="1"/>
  <c r="H21" i="20"/>
  <c r="K21" i="20"/>
  <c r="N21" i="20"/>
  <c r="Q21" i="20"/>
  <c r="T21" i="20"/>
  <c r="W21" i="20"/>
  <c r="Z21" i="20"/>
  <c r="AC21" i="20"/>
  <c r="E22" i="20"/>
  <c r="AG22" i="20" s="1"/>
  <c r="H22" i="20"/>
  <c r="K22" i="20"/>
  <c r="N22" i="20"/>
  <c r="Q22" i="20"/>
  <c r="T22" i="20"/>
  <c r="W22" i="20"/>
  <c r="Z22" i="20"/>
  <c r="AC22" i="20"/>
  <c r="E23" i="20"/>
  <c r="AG23" i="20" s="1"/>
  <c r="H23" i="20"/>
  <c r="K23" i="20"/>
  <c r="N23" i="20"/>
  <c r="Q23" i="20"/>
  <c r="T23" i="20"/>
  <c r="W23" i="20"/>
  <c r="Z23" i="20"/>
  <c r="AC23" i="20"/>
  <c r="E24" i="20"/>
  <c r="AG24" i="20" s="1"/>
  <c r="H24" i="20"/>
  <c r="K24" i="20"/>
  <c r="N24" i="20"/>
  <c r="Q24" i="20"/>
  <c r="T24" i="20"/>
  <c r="W24" i="20"/>
  <c r="Z24" i="20"/>
  <c r="AC24" i="20"/>
  <c r="E25" i="20"/>
  <c r="H25" i="20"/>
  <c r="K25" i="20"/>
  <c r="N25" i="20"/>
  <c r="Q25" i="20"/>
  <c r="T25" i="20"/>
  <c r="W25" i="20"/>
  <c r="Z25" i="20"/>
  <c r="AC25" i="20"/>
  <c r="E26" i="20"/>
  <c r="H26" i="20"/>
  <c r="K26" i="20"/>
  <c r="N26" i="20"/>
  <c r="Q26" i="20"/>
  <c r="T26" i="20"/>
  <c r="W26" i="20"/>
  <c r="Z26" i="20"/>
  <c r="AC26" i="20"/>
  <c r="E27" i="20"/>
  <c r="H27" i="20"/>
  <c r="K27" i="20"/>
  <c r="N27" i="20"/>
  <c r="Q27" i="20"/>
  <c r="T27" i="20"/>
  <c r="W27" i="20"/>
  <c r="Z27" i="20"/>
  <c r="AC27" i="20"/>
  <c r="E28" i="20"/>
  <c r="H28" i="20"/>
  <c r="K28" i="20"/>
  <c r="N28" i="20"/>
  <c r="Q28" i="20"/>
  <c r="T28" i="20"/>
  <c r="W28" i="20"/>
  <c r="Z28" i="20"/>
  <c r="AC28" i="20"/>
  <c r="E29" i="20"/>
  <c r="H29" i="20"/>
  <c r="K29" i="20"/>
  <c r="N29" i="20"/>
  <c r="Q29" i="20"/>
  <c r="T29" i="20"/>
  <c r="W29" i="20"/>
  <c r="Z29" i="20"/>
  <c r="AC29" i="20"/>
  <c r="E30" i="20"/>
  <c r="H30" i="20"/>
  <c r="K30" i="20"/>
  <c r="N30" i="20"/>
  <c r="Q30" i="20"/>
  <c r="T30" i="20"/>
  <c r="W30" i="20"/>
  <c r="Z30" i="20"/>
  <c r="AC30" i="20"/>
  <c r="E31" i="20"/>
  <c r="H31" i="20"/>
  <c r="K31" i="20"/>
  <c r="N31" i="20"/>
  <c r="Q31" i="20"/>
  <c r="T31" i="20"/>
  <c r="W31" i="20"/>
  <c r="Z31" i="20"/>
  <c r="AC31" i="20"/>
  <c r="E32" i="20"/>
  <c r="H32" i="20"/>
  <c r="K32" i="20"/>
  <c r="N32" i="20"/>
  <c r="Q32" i="20"/>
  <c r="T32" i="20"/>
  <c r="W32" i="20"/>
  <c r="Z32" i="20"/>
  <c r="AC32" i="2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25" i="10"/>
  <c r="H25" i="10"/>
  <c r="K25" i="10"/>
  <c r="N25" i="10"/>
  <c r="Q25" i="10"/>
  <c r="T25" i="10"/>
  <c r="W25" i="10"/>
  <c r="Z25" i="10"/>
  <c r="AC25" i="10"/>
  <c r="E26" i="10"/>
  <c r="H26" i="10"/>
  <c r="K26" i="10"/>
  <c r="N26" i="10"/>
  <c r="Q26" i="10"/>
  <c r="T26" i="10"/>
  <c r="W26" i="10"/>
  <c r="Z26" i="10"/>
  <c r="AC26" i="1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AG14" i="18" s="1"/>
  <c r="W14" i="18"/>
  <c r="Z14" i="18"/>
  <c r="AC14" i="18"/>
  <c r="E15" i="18"/>
  <c r="H15" i="18"/>
  <c r="K15" i="18"/>
  <c r="N15" i="18"/>
  <c r="Q15" i="18"/>
  <c r="AG15" i="18" s="1"/>
  <c r="T15" i="18"/>
  <c r="W15" i="18"/>
  <c r="Z15" i="18"/>
  <c r="AC15" i="18"/>
  <c r="E16" i="18"/>
  <c r="H16" i="18"/>
  <c r="K16" i="18"/>
  <c r="N16" i="18"/>
  <c r="Q16" i="18"/>
  <c r="AG16" i="18" s="1"/>
  <c r="T16" i="18"/>
  <c r="W16" i="18"/>
  <c r="Z16" i="18"/>
  <c r="AC16" i="18"/>
  <c r="E17" i="18"/>
  <c r="H17" i="18"/>
  <c r="K17" i="18"/>
  <c r="N17" i="18"/>
  <c r="Q17" i="18"/>
  <c r="AG17" i="18" s="1"/>
  <c r="T17" i="18"/>
  <c r="W17" i="18"/>
  <c r="Z17" i="18"/>
  <c r="AC17" i="18"/>
  <c r="E18" i="18"/>
  <c r="H18" i="18"/>
  <c r="K18" i="18"/>
  <c r="N18" i="18"/>
  <c r="Q18" i="18"/>
  <c r="AG18" i="18" s="1"/>
  <c r="T18" i="18"/>
  <c r="W18" i="18"/>
  <c r="Z18" i="18"/>
  <c r="AC18" i="18"/>
  <c r="E19" i="18"/>
  <c r="H19" i="18"/>
  <c r="K19" i="18"/>
  <c r="N19" i="18"/>
  <c r="Q19" i="18"/>
  <c r="AG19" i="18" s="1"/>
  <c r="T19" i="18"/>
  <c r="W19" i="18"/>
  <c r="Z19" i="18"/>
  <c r="AC19" i="18"/>
  <c r="E20" i="18"/>
  <c r="H20" i="18"/>
  <c r="K20" i="18"/>
  <c r="N20" i="18"/>
  <c r="Q20" i="18"/>
  <c r="AG20" i="18" s="1"/>
  <c r="T20" i="18"/>
  <c r="W20" i="18"/>
  <c r="Z20" i="18"/>
  <c r="AC20" i="18"/>
  <c r="E21" i="18"/>
  <c r="H21" i="18"/>
  <c r="K21" i="18"/>
  <c r="N21" i="18"/>
  <c r="Q21" i="18"/>
  <c r="AG21" i="18" s="1"/>
  <c r="T21" i="18"/>
  <c r="W21" i="18"/>
  <c r="Z21" i="18"/>
  <c r="AC21" i="18"/>
  <c r="E22" i="18"/>
  <c r="H22" i="18"/>
  <c r="K22" i="18"/>
  <c r="N22" i="18"/>
  <c r="Q22" i="18"/>
  <c r="AG22" i="18" s="1"/>
  <c r="T22" i="18"/>
  <c r="W22" i="18"/>
  <c r="Z22" i="18"/>
  <c r="AC22" i="18"/>
  <c r="E23" i="18"/>
  <c r="H23" i="18"/>
  <c r="K23" i="18"/>
  <c r="N23" i="18"/>
  <c r="Q23" i="18"/>
  <c r="AG23" i="18" s="1"/>
  <c r="T23" i="18"/>
  <c r="W23" i="18"/>
  <c r="Z23" i="18"/>
  <c r="AC23" i="18"/>
  <c r="E24" i="18"/>
  <c r="H24" i="18"/>
  <c r="K24" i="18"/>
  <c r="N24" i="18"/>
  <c r="Q24" i="18"/>
  <c r="AG24" i="18" s="1"/>
  <c r="T24" i="18"/>
  <c r="W24" i="18"/>
  <c r="Z24" i="18"/>
  <c r="AC24" i="18"/>
  <c r="E25" i="18"/>
  <c r="H25" i="18"/>
  <c r="K25" i="18"/>
  <c r="N25" i="18"/>
  <c r="Q25" i="18"/>
  <c r="AG25" i="18" s="1"/>
  <c r="T25" i="18"/>
  <c r="W25" i="18"/>
  <c r="Z25" i="18"/>
  <c r="AC25" i="18"/>
  <c r="E26" i="18"/>
  <c r="H26" i="18"/>
  <c r="K26" i="18"/>
  <c r="N26" i="18"/>
  <c r="Q26" i="18"/>
  <c r="AG26" i="18" s="1"/>
  <c r="T26" i="18"/>
  <c r="W26" i="18"/>
  <c r="Z26" i="18"/>
  <c r="AC26" i="18"/>
  <c r="E27" i="18"/>
  <c r="H27" i="18"/>
  <c r="K27" i="18"/>
  <c r="N27" i="18"/>
  <c r="Q27" i="18"/>
  <c r="AG27" i="18" s="1"/>
  <c r="T27" i="18"/>
  <c r="W27" i="18"/>
  <c r="Z27" i="18"/>
  <c r="AC27" i="18"/>
  <c r="E28" i="18"/>
  <c r="H28" i="18"/>
  <c r="K28" i="18"/>
  <c r="N28" i="18"/>
  <c r="Q28" i="18"/>
  <c r="AG28" i="18" s="1"/>
  <c r="T28" i="18"/>
  <c r="W28" i="18"/>
  <c r="Z28" i="18"/>
  <c r="AC28" i="18"/>
  <c r="E29" i="18"/>
  <c r="H29" i="18"/>
  <c r="K29" i="18"/>
  <c r="N29" i="18"/>
  <c r="Q29" i="18"/>
  <c r="AG29" i="18" s="1"/>
  <c r="T29" i="18"/>
  <c r="W29" i="18"/>
  <c r="Z29" i="18"/>
  <c r="AC29" i="18"/>
  <c r="E30" i="18"/>
  <c r="H30" i="18"/>
  <c r="K30" i="18"/>
  <c r="N30" i="18"/>
  <c r="Q30" i="18"/>
  <c r="AG30" i="18" s="1"/>
  <c r="T30" i="18"/>
  <c r="W30" i="18"/>
  <c r="Z30" i="18"/>
  <c r="AC30" i="18"/>
  <c r="E31" i="18"/>
  <c r="H31" i="18"/>
  <c r="K31" i="18"/>
  <c r="N31" i="18"/>
  <c r="Q31" i="18"/>
  <c r="AG31" i="18" s="1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12" i="7"/>
  <c r="H12" i="7"/>
  <c r="K12" i="7"/>
  <c r="N12" i="7"/>
  <c r="Q12" i="7"/>
  <c r="AG12" i="7" s="1"/>
  <c r="T12" i="7"/>
  <c r="W12" i="7"/>
  <c r="Z12" i="7"/>
  <c r="AC12" i="7"/>
  <c r="E13" i="7"/>
  <c r="H13" i="7"/>
  <c r="K13" i="7"/>
  <c r="N13" i="7"/>
  <c r="Q13" i="7"/>
  <c r="AG13" i="7" s="1"/>
  <c r="T13" i="7"/>
  <c r="W13" i="7"/>
  <c r="Z13" i="7"/>
  <c r="AC13" i="7"/>
  <c r="E14" i="7"/>
  <c r="H14" i="7"/>
  <c r="K14" i="7"/>
  <c r="N14" i="7"/>
  <c r="Q14" i="7"/>
  <c r="AG14" i="7" s="1"/>
  <c r="T14" i="7"/>
  <c r="W14" i="7"/>
  <c r="Z14" i="7"/>
  <c r="AC14" i="7"/>
  <c r="E15" i="7"/>
  <c r="H15" i="7"/>
  <c r="K15" i="7"/>
  <c r="N15" i="7"/>
  <c r="Q15" i="7"/>
  <c r="AG15" i="7" s="1"/>
  <c r="T15" i="7"/>
  <c r="W15" i="7"/>
  <c r="Z15" i="7"/>
  <c r="AC15" i="7"/>
  <c r="E16" i="7"/>
  <c r="H16" i="7"/>
  <c r="K16" i="7"/>
  <c r="N16" i="7"/>
  <c r="Q16" i="7"/>
  <c r="AG16" i="7" s="1"/>
  <c r="T16" i="7"/>
  <c r="W16" i="7"/>
  <c r="Z16" i="7"/>
  <c r="AC16" i="7"/>
  <c r="E17" i="7"/>
  <c r="H17" i="7"/>
  <c r="K17" i="7"/>
  <c r="N17" i="7"/>
  <c r="Q17" i="7"/>
  <c r="AG17" i="7" s="1"/>
  <c r="T17" i="7"/>
  <c r="W17" i="7"/>
  <c r="Z17" i="7"/>
  <c r="AC17" i="7"/>
  <c r="E18" i="7"/>
  <c r="H18" i="7"/>
  <c r="K18" i="7"/>
  <c r="N18" i="7"/>
  <c r="Q18" i="7"/>
  <c r="AG18" i="7" s="1"/>
  <c r="T18" i="7"/>
  <c r="W18" i="7"/>
  <c r="Z18" i="7"/>
  <c r="AC18" i="7"/>
  <c r="E19" i="7"/>
  <c r="H19" i="7"/>
  <c r="K19" i="7"/>
  <c r="N19" i="7"/>
  <c r="Q19" i="7"/>
  <c r="AG19" i="7" s="1"/>
  <c r="T19" i="7"/>
  <c r="W19" i="7"/>
  <c r="Z19" i="7"/>
  <c r="AC19" i="7"/>
  <c r="E20" i="7"/>
  <c r="H20" i="7"/>
  <c r="K20" i="7"/>
  <c r="N20" i="7"/>
  <c r="Q20" i="7"/>
  <c r="AG20" i="7" s="1"/>
  <c r="T20" i="7"/>
  <c r="W20" i="7"/>
  <c r="Z20" i="7"/>
  <c r="AC20" i="7"/>
  <c r="E21" i="7"/>
  <c r="H21" i="7"/>
  <c r="K21" i="7"/>
  <c r="N21" i="7"/>
  <c r="Q21" i="7"/>
  <c r="AG21" i="7" s="1"/>
  <c r="T21" i="7"/>
  <c r="W21" i="7"/>
  <c r="Z21" i="7"/>
  <c r="AC21" i="7"/>
  <c r="E22" i="7"/>
  <c r="H22" i="7"/>
  <c r="K22" i="7"/>
  <c r="N22" i="7"/>
  <c r="Q22" i="7"/>
  <c r="AG22" i="7" s="1"/>
  <c r="T22" i="7"/>
  <c r="W22" i="7"/>
  <c r="Z22" i="7"/>
  <c r="AC22" i="7"/>
  <c r="E23" i="7"/>
  <c r="H23" i="7"/>
  <c r="K23" i="7"/>
  <c r="N23" i="7"/>
  <c r="Q23" i="7"/>
  <c r="AG23" i="7" s="1"/>
  <c r="T23" i="7"/>
  <c r="W23" i="7"/>
  <c r="Z23" i="7"/>
  <c r="AC23" i="7"/>
  <c r="E24" i="7"/>
  <c r="H24" i="7"/>
  <c r="K24" i="7"/>
  <c r="N24" i="7"/>
  <c r="Q24" i="7"/>
  <c r="AG24" i="7" s="1"/>
  <c r="T24" i="7"/>
  <c r="W24" i="7"/>
  <c r="Z24" i="7"/>
  <c r="AC24" i="7"/>
  <c r="E25" i="7"/>
  <c r="H25" i="7"/>
  <c r="K25" i="7"/>
  <c r="N25" i="7"/>
  <c r="Q25" i="7"/>
  <c r="AG25" i="7" s="1"/>
  <c r="T25" i="7"/>
  <c r="W25" i="7"/>
  <c r="Z25" i="7"/>
  <c r="AC25" i="7"/>
  <c r="E26" i="7"/>
  <c r="H26" i="7"/>
  <c r="K26" i="7"/>
  <c r="N26" i="7"/>
  <c r="Q26" i="7"/>
  <c r="AG26" i="7" s="1"/>
  <c r="T26" i="7"/>
  <c r="W26" i="7"/>
  <c r="Z26" i="7"/>
  <c r="AC26" i="7"/>
  <c r="E27" i="7"/>
  <c r="H27" i="7"/>
  <c r="K27" i="7"/>
  <c r="N27" i="7"/>
  <c r="Q27" i="7"/>
  <c r="AG27" i="7" s="1"/>
  <c r="T27" i="7"/>
  <c r="W27" i="7"/>
  <c r="Z27" i="7"/>
  <c r="AC27" i="7"/>
  <c r="E28" i="7"/>
  <c r="H28" i="7"/>
  <c r="K28" i="7"/>
  <c r="N28" i="7"/>
  <c r="Q28" i="7"/>
  <c r="AG28" i="7" s="1"/>
  <c r="T28" i="7"/>
  <c r="W28" i="7"/>
  <c r="Z28" i="7"/>
  <c r="AC28" i="7"/>
  <c r="E29" i="7"/>
  <c r="H29" i="7"/>
  <c r="K29" i="7"/>
  <c r="N29" i="7"/>
  <c r="Q29" i="7"/>
  <c r="AG29" i="7" s="1"/>
  <c r="T29" i="7"/>
  <c r="W29" i="7"/>
  <c r="Z29" i="7"/>
  <c r="AC29" i="7"/>
  <c r="E30" i="7"/>
  <c r="H30" i="7"/>
  <c r="K30" i="7"/>
  <c r="N30" i="7"/>
  <c r="Q30" i="7"/>
  <c r="AG30" i="7" s="1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12" i="15"/>
  <c r="H12" i="15"/>
  <c r="K12" i="15"/>
  <c r="N12" i="15"/>
  <c r="Q12" i="15"/>
  <c r="AG12" i="15" s="1"/>
  <c r="T12" i="15"/>
  <c r="W12" i="15"/>
  <c r="Z12" i="15"/>
  <c r="AC12" i="15"/>
  <c r="E13" i="15"/>
  <c r="H13" i="15"/>
  <c r="K13" i="15"/>
  <c r="N13" i="15"/>
  <c r="Q13" i="15"/>
  <c r="AG13" i="15" s="1"/>
  <c r="T13" i="15"/>
  <c r="W13" i="15"/>
  <c r="Z13" i="15"/>
  <c r="AC13" i="15"/>
  <c r="E14" i="15"/>
  <c r="H14" i="15"/>
  <c r="K14" i="15"/>
  <c r="N14" i="15"/>
  <c r="Q14" i="15"/>
  <c r="AG14" i="15" s="1"/>
  <c r="T14" i="15"/>
  <c r="W14" i="15"/>
  <c r="Z14" i="15"/>
  <c r="AC14" i="15"/>
  <c r="E15" i="15"/>
  <c r="H15" i="15"/>
  <c r="K15" i="15"/>
  <c r="N15" i="15"/>
  <c r="Q15" i="15"/>
  <c r="AG15" i="15" s="1"/>
  <c r="T15" i="15"/>
  <c r="W15" i="15"/>
  <c r="Z15" i="15"/>
  <c r="AC15" i="15"/>
  <c r="E16" i="15"/>
  <c r="H16" i="15"/>
  <c r="K16" i="15"/>
  <c r="N16" i="15"/>
  <c r="Q16" i="15"/>
  <c r="AG16" i="15" s="1"/>
  <c r="T16" i="15"/>
  <c r="W16" i="15"/>
  <c r="Z16" i="15"/>
  <c r="AC16" i="15"/>
  <c r="E17" i="15"/>
  <c r="H17" i="15"/>
  <c r="K17" i="15"/>
  <c r="N17" i="15"/>
  <c r="Q17" i="15"/>
  <c r="AG17" i="15" s="1"/>
  <c r="T17" i="15"/>
  <c r="W17" i="15"/>
  <c r="Z17" i="15"/>
  <c r="AC17" i="15"/>
  <c r="E18" i="15"/>
  <c r="H18" i="15"/>
  <c r="K18" i="15"/>
  <c r="N18" i="15"/>
  <c r="Q18" i="15"/>
  <c r="AG18" i="15" s="1"/>
  <c r="T18" i="15"/>
  <c r="W18" i="15"/>
  <c r="Z18" i="15"/>
  <c r="AC18" i="15"/>
  <c r="E19" i="15"/>
  <c r="H19" i="15"/>
  <c r="K19" i="15"/>
  <c r="N19" i="15"/>
  <c r="Q19" i="15"/>
  <c r="AG19" i="15" s="1"/>
  <c r="T19" i="15"/>
  <c r="W19" i="15"/>
  <c r="Z19" i="15"/>
  <c r="AC19" i="15"/>
  <c r="E20" i="15"/>
  <c r="H20" i="15"/>
  <c r="K20" i="15"/>
  <c r="N20" i="15"/>
  <c r="Q20" i="15"/>
  <c r="AG20" i="15" s="1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AG22" i="15" s="1"/>
  <c r="T22" i="15"/>
  <c r="W22" i="15"/>
  <c r="Z22" i="15"/>
  <c r="AC22" i="15"/>
  <c r="E23" i="15"/>
  <c r="H23" i="15"/>
  <c r="K23" i="15"/>
  <c r="N23" i="15"/>
  <c r="Q23" i="15"/>
  <c r="T23" i="15"/>
  <c r="AG23" i="15" s="1"/>
  <c r="W23" i="15"/>
  <c r="Z23" i="15"/>
  <c r="AC23" i="15"/>
  <c r="E24" i="15"/>
  <c r="H24" i="15"/>
  <c r="K24" i="15"/>
  <c r="N24" i="15"/>
  <c r="Q24" i="15"/>
  <c r="T24" i="15"/>
  <c r="W24" i="15"/>
  <c r="Z24" i="15"/>
  <c r="AC24" i="15"/>
  <c r="AG24" i="15"/>
  <c r="E25" i="15"/>
  <c r="H25" i="15"/>
  <c r="K25" i="15"/>
  <c r="N25" i="15"/>
  <c r="Q25" i="15"/>
  <c r="AG25" i="15" s="1"/>
  <c r="T25" i="15"/>
  <c r="W25" i="15"/>
  <c r="Z25" i="15"/>
  <c r="AC25" i="15"/>
  <c r="E26" i="15"/>
  <c r="H26" i="15"/>
  <c r="K26" i="15"/>
  <c r="N26" i="15"/>
  <c r="Q26" i="15"/>
  <c r="AG26" i="15" s="1"/>
  <c r="T26" i="15"/>
  <c r="W26" i="15"/>
  <c r="Z26" i="15"/>
  <c r="AC26" i="15"/>
  <c r="E27" i="15"/>
  <c r="H27" i="15"/>
  <c r="K27" i="15"/>
  <c r="N27" i="15"/>
  <c r="Q27" i="15"/>
  <c r="AG27" i="15" s="1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AG29" i="15" s="1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AG30" i="15" s="1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12" i="14"/>
  <c r="AG12" i="14" s="1"/>
  <c r="H12" i="14"/>
  <c r="K12" i="14"/>
  <c r="N12" i="14"/>
  <c r="Q12" i="14"/>
  <c r="T12" i="14"/>
  <c r="W12" i="14"/>
  <c r="Z12" i="14"/>
  <c r="AC12" i="14"/>
  <c r="E13" i="14"/>
  <c r="AG13" i="14" s="1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AG14" i="14" s="1"/>
  <c r="T14" i="14"/>
  <c r="W14" i="14"/>
  <c r="Z14" i="14"/>
  <c r="AC14" i="14"/>
  <c r="E15" i="14"/>
  <c r="AG15" i="14" s="1"/>
  <c r="H15" i="14"/>
  <c r="K15" i="14"/>
  <c r="N15" i="14"/>
  <c r="Q15" i="14"/>
  <c r="T15" i="14"/>
  <c r="W15" i="14"/>
  <c r="Z15" i="14"/>
  <c r="AC15" i="14"/>
  <c r="E16" i="14"/>
  <c r="AG16" i="14" s="1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AG19" i="14"/>
  <c r="E20" i="14"/>
  <c r="AG20" i="14" s="1"/>
  <c r="H20" i="14"/>
  <c r="K20" i="14"/>
  <c r="N20" i="14"/>
  <c r="Q20" i="14"/>
  <c r="T20" i="14"/>
  <c r="W20" i="14"/>
  <c r="Z20" i="14"/>
  <c r="AC20" i="14"/>
  <c r="E21" i="14"/>
  <c r="AG21" i="14" s="1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AG22" i="14" s="1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AG24" i="14" s="1"/>
  <c r="H24" i="14"/>
  <c r="K24" i="14"/>
  <c r="N24" i="14"/>
  <c r="Q24" i="14"/>
  <c r="T24" i="14"/>
  <c r="W24" i="14"/>
  <c r="Z24" i="14"/>
  <c r="AC24" i="14"/>
  <c r="E25" i="14"/>
  <c r="H25" i="14"/>
  <c r="K25" i="14"/>
  <c r="N25" i="14"/>
  <c r="Q25" i="14"/>
  <c r="AG25" i="14" s="1"/>
  <c r="T25" i="14"/>
  <c r="W25" i="14"/>
  <c r="Z25" i="14"/>
  <c r="AC25" i="14"/>
  <c r="E26" i="14"/>
  <c r="H26" i="14"/>
  <c r="K26" i="14"/>
  <c r="N26" i="14"/>
  <c r="Q26" i="14"/>
  <c r="T26" i="14"/>
  <c r="W26" i="14"/>
  <c r="Z26" i="14"/>
  <c r="AC26" i="14"/>
  <c r="E27" i="14"/>
  <c r="H27" i="14"/>
  <c r="K27" i="14"/>
  <c r="N27" i="14"/>
  <c r="Q27" i="14"/>
  <c r="T27" i="14"/>
  <c r="W27" i="14"/>
  <c r="Z27" i="14"/>
  <c r="AC27" i="14"/>
  <c r="AG27" i="14"/>
  <c r="E28" i="14"/>
  <c r="AG28" i="14" s="1"/>
  <c r="H28" i="14"/>
  <c r="K28" i="14"/>
  <c r="N28" i="14"/>
  <c r="Q28" i="14"/>
  <c r="T28" i="14"/>
  <c r="W28" i="14"/>
  <c r="Z28" i="14"/>
  <c r="AC28" i="14"/>
  <c r="E29" i="14"/>
  <c r="AG29" i="14" s="1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AG30" i="14" s="1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AG14" i="13"/>
  <c r="E15" i="13"/>
  <c r="AG15" i="13" s="1"/>
  <c r="H15" i="13"/>
  <c r="K15" i="13"/>
  <c r="N15" i="13"/>
  <c r="Q15" i="13"/>
  <c r="T15" i="13"/>
  <c r="W15" i="13"/>
  <c r="Z15" i="13"/>
  <c r="AC15" i="13"/>
  <c r="E16" i="13"/>
  <c r="AG16" i="13" s="1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AG17" i="13" s="1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AG19" i="13" s="1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AG20" i="13" s="1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AG22" i="13"/>
  <c r="E23" i="13"/>
  <c r="AG23" i="13" s="1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25" i="13"/>
  <c r="H25" i="13"/>
  <c r="K25" i="13"/>
  <c r="N25" i="13"/>
  <c r="Q25" i="13"/>
  <c r="AG25" i="13" s="1"/>
  <c r="T25" i="13"/>
  <c r="W25" i="13"/>
  <c r="Z25" i="13"/>
  <c r="AC25" i="13"/>
  <c r="E26" i="13"/>
  <c r="AG26" i="13" s="1"/>
  <c r="H26" i="13"/>
  <c r="K26" i="13"/>
  <c r="N26" i="13"/>
  <c r="Q26" i="13"/>
  <c r="T26" i="13"/>
  <c r="W26" i="13"/>
  <c r="Z26" i="13"/>
  <c r="AC26" i="13"/>
  <c r="E27" i="13"/>
  <c r="AG27" i="13" s="1"/>
  <c r="H27" i="13"/>
  <c r="K27" i="13"/>
  <c r="N27" i="13"/>
  <c r="Q27" i="13"/>
  <c r="T27" i="13"/>
  <c r="W27" i="13"/>
  <c r="Z27" i="13"/>
  <c r="AC27" i="13"/>
  <c r="E28" i="13"/>
  <c r="AG28" i="13" s="1"/>
  <c r="H28" i="13"/>
  <c r="K28" i="13"/>
  <c r="N28" i="13"/>
  <c r="Q28" i="13"/>
  <c r="T28" i="13"/>
  <c r="W28" i="13"/>
  <c r="Z28" i="13"/>
  <c r="AC28" i="13"/>
  <c r="E29" i="13"/>
  <c r="AG29" i="13" s="1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12" i="12"/>
  <c r="AG12" i="12" s="1"/>
  <c r="H12" i="12"/>
  <c r="K12" i="12"/>
  <c r="N12" i="12"/>
  <c r="Q12" i="12"/>
  <c r="T12" i="12"/>
  <c r="W12" i="12"/>
  <c r="Z12" i="12"/>
  <c r="AC12" i="12"/>
  <c r="E13" i="12"/>
  <c r="AG13" i="12" s="1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AG15" i="12" s="1"/>
  <c r="H15" i="12"/>
  <c r="K15" i="12"/>
  <c r="N15" i="12"/>
  <c r="Q15" i="12"/>
  <c r="T15" i="12"/>
  <c r="W15" i="12"/>
  <c r="Z15" i="12"/>
  <c r="AC15" i="12"/>
  <c r="E16" i="12"/>
  <c r="AG16" i="12" s="1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AG20" i="12" s="1"/>
  <c r="H20" i="12"/>
  <c r="K20" i="12"/>
  <c r="N20" i="12"/>
  <c r="Q20" i="12"/>
  <c r="T20" i="12"/>
  <c r="W20" i="12"/>
  <c r="Z20" i="12"/>
  <c r="AC20" i="12"/>
  <c r="E21" i="12"/>
  <c r="AG21" i="12" s="1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AG23" i="12" s="1"/>
  <c r="H23" i="12"/>
  <c r="K23" i="12"/>
  <c r="N23" i="12"/>
  <c r="Q23" i="12"/>
  <c r="T23" i="12"/>
  <c r="W23" i="12"/>
  <c r="Z23" i="12"/>
  <c r="AC23" i="12"/>
  <c r="E24" i="12"/>
  <c r="AG24" i="12" s="1"/>
  <c r="H24" i="12"/>
  <c r="K24" i="12"/>
  <c r="N24" i="12"/>
  <c r="Q24" i="12"/>
  <c r="T24" i="12"/>
  <c r="W24" i="12"/>
  <c r="Z24" i="12"/>
  <c r="AC24" i="12"/>
  <c r="E25" i="12"/>
  <c r="H25" i="12"/>
  <c r="K25" i="12"/>
  <c r="N25" i="12"/>
  <c r="Q25" i="12"/>
  <c r="T25" i="12"/>
  <c r="W25" i="12"/>
  <c r="Z25" i="12"/>
  <c r="AC25" i="12"/>
  <c r="E26" i="12"/>
  <c r="H26" i="12"/>
  <c r="K26" i="12"/>
  <c r="N26" i="12"/>
  <c r="Q26" i="12"/>
  <c r="T26" i="12"/>
  <c r="W26" i="12"/>
  <c r="Z26" i="12"/>
  <c r="AC26" i="12"/>
  <c r="E27" i="12"/>
  <c r="H27" i="12"/>
  <c r="K27" i="12"/>
  <c r="N27" i="12"/>
  <c r="Q27" i="12"/>
  <c r="T27" i="12"/>
  <c r="W27" i="12"/>
  <c r="Z27" i="12"/>
  <c r="AC27" i="12"/>
  <c r="E28" i="12"/>
  <c r="AG28" i="12" s="1"/>
  <c r="H28" i="12"/>
  <c r="K28" i="12"/>
  <c r="N28" i="12"/>
  <c r="Q28" i="12"/>
  <c r="T28" i="12"/>
  <c r="W28" i="12"/>
  <c r="Z28" i="12"/>
  <c r="AC28" i="12"/>
  <c r="E29" i="12"/>
  <c r="AG29" i="12" s="1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AG15" i="11" s="1"/>
  <c r="H15" i="11"/>
  <c r="K15" i="11"/>
  <c r="N15" i="11"/>
  <c r="Q15" i="11"/>
  <c r="T15" i="11"/>
  <c r="W15" i="11"/>
  <c r="Z15" i="11"/>
  <c r="AC15" i="11"/>
  <c r="E16" i="11"/>
  <c r="AG16" i="11" s="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25" i="11"/>
  <c r="H25" i="11"/>
  <c r="K25" i="11"/>
  <c r="N25" i="11"/>
  <c r="Q25" i="11"/>
  <c r="T25" i="11"/>
  <c r="W25" i="11"/>
  <c r="Z25" i="11"/>
  <c r="AC25" i="11"/>
  <c r="E26" i="11"/>
  <c r="H26" i="11"/>
  <c r="K26" i="11"/>
  <c r="N26" i="11"/>
  <c r="Q26" i="11"/>
  <c r="T26" i="11"/>
  <c r="W26" i="11"/>
  <c r="Z26" i="11"/>
  <c r="AC26" i="11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AG22" i="6" s="1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AG23" i="6"/>
  <c r="E24" i="6"/>
  <c r="H24" i="6"/>
  <c r="K24" i="6"/>
  <c r="N24" i="6"/>
  <c r="Q24" i="6"/>
  <c r="T24" i="6"/>
  <c r="W24" i="6"/>
  <c r="Z24" i="6"/>
  <c r="AC24" i="6"/>
  <c r="E25" i="6"/>
  <c r="H25" i="6"/>
  <c r="K25" i="6"/>
  <c r="N25" i="6"/>
  <c r="Q25" i="6"/>
  <c r="T25" i="6"/>
  <c r="W25" i="6"/>
  <c r="Z25" i="6"/>
  <c r="AC25" i="6"/>
  <c r="E26" i="6"/>
  <c r="H26" i="6"/>
  <c r="K26" i="6"/>
  <c r="N26" i="6"/>
  <c r="Q26" i="6"/>
  <c r="T26" i="6"/>
  <c r="W26" i="6"/>
  <c r="Z26" i="6"/>
  <c r="AC26" i="6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25" i="2"/>
  <c r="H25" i="2"/>
  <c r="K25" i="2"/>
  <c r="N25" i="2"/>
  <c r="Q25" i="2"/>
  <c r="T25" i="2"/>
  <c r="W25" i="2"/>
  <c r="Z25" i="2"/>
  <c r="AC25" i="2"/>
  <c r="E26" i="2"/>
  <c r="H26" i="2"/>
  <c r="K26" i="2"/>
  <c r="N26" i="2"/>
  <c r="Q26" i="2"/>
  <c r="T26" i="2"/>
  <c r="W26" i="2"/>
  <c r="Z26" i="2"/>
  <c r="AC26" i="2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25" i="3"/>
  <c r="H25" i="3"/>
  <c r="K25" i="3"/>
  <c r="N25" i="3"/>
  <c r="Q25" i="3"/>
  <c r="T25" i="3"/>
  <c r="W25" i="3"/>
  <c r="Z25" i="3"/>
  <c r="AC25" i="3"/>
  <c r="E26" i="3"/>
  <c r="H26" i="3"/>
  <c r="K26" i="3"/>
  <c r="N26" i="3"/>
  <c r="Q26" i="3"/>
  <c r="T26" i="3"/>
  <c r="W26" i="3"/>
  <c r="Z26" i="3"/>
  <c r="AC26" i="3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25" i="4"/>
  <c r="H25" i="4"/>
  <c r="K25" i="4"/>
  <c r="N25" i="4"/>
  <c r="Q25" i="4"/>
  <c r="T25" i="4"/>
  <c r="W25" i="4"/>
  <c r="Z25" i="4"/>
  <c r="AC25" i="4"/>
  <c r="E26" i="4"/>
  <c r="H26" i="4"/>
  <c r="K26" i="4"/>
  <c r="N26" i="4"/>
  <c r="Q26" i="4"/>
  <c r="T26" i="4"/>
  <c r="W26" i="4"/>
  <c r="Z26" i="4"/>
  <c r="AC26" i="4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25" i="5"/>
  <c r="H25" i="5"/>
  <c r="K25" i="5"/>
  <c r="N25" i="5"/>
  <c r="Q25" i="5"/>
  <c r="T25" i="5"/>
  <c r="W25" i="5"/>
  <c r="Z25" i="5"/>
  <c r="AC25" i="5"/>
  <c r="E26" i="5"/>
  <c r="H26" i="5"/>
  <c r="K26" i="5"/>
  <c r="N26" i="5"/>
  <c r="Q26" i="5"/>
  <c r="T26" i="5"/>
  <c r="W26" i="5"/>
  <c r="Z26" i="5"/>
  <c r="AC26" i="5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25" i="27"/>
  <c r="H25" i="27"/>
  <c r="K25" i="27"/>
  <c r="N25" i="27"/>
  <c r="Q25" i="27"/>
  <c r="T25" i="27"/>
  <c r="W25" i="27"/>
  <c r="Z25" i="27"/>
  <c r="AC25" i="27"/>
  <c r="E26" i="27"/>
  <c r="H26" i="27"/>
  <c r="K26" i="27"/>
  <c r="N26" i="27"/>
  <c r="Q26" i="27"/>
  <c r="T26" i="27"/>
  <c r="W26" i="27"/>
  <c r="Z26" i="27"/>
  <c r="AC26" i="27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25" i="16"/>
  <c r="H25" i="16"/>
  <c r="K25" i="16"/>
  <c r="N25" i="16"/>
  <c r="Q25" i="16"/>
  <c r="T25" i="16"/>
  <c r="W25" i="16"/>
  <c r="Z25" i="16"/>
  <c r="AC25" i="16"/>
  <c r="E26" i="16"/>
  <c r="H26" i="16"/>
  <c r="K26" i="16"/>
  <c r="N26" i="16"/>
  <c r="Q26" i="16"/>
  <c r="T26" i="16"/>
  <c r="W26" i="16"/>
  <c r="Z26" i="16"/>
  <c r="AC26" i="16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AG29" i="16" s="1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12" i="34"/>
  <c r="H12" i="34"/>
  <c r="K12" i="34"/>
  <c r="N12" i="34"/>
  <c r="Q12" i="34"/>
  <c r="T12" i="34"/>
  <c r="W12" i="34"/>
  <c r="Z12" i="34"/>
  <c r="AC12" i="34"/>
  <c r="E13" i="34"/>
  <c r="AG13" i="34" s="1"/>
  <c r="H13" i="34"/>
  <c r="K13" i="34"/>
  <c r="N13" i="34"/>
  <c r="Q13" i="34"/>
  <c r="T13" i="34"/>
  <c r="W13" i="34"/>
  <c r="Z13" i="34"/>
  <c r="AC13" i="34"/>
  <c r="E14" i="34"/>
  <c r="AG14" i="34" s="1"/>
  <c r="H14" i="34"/>
  <c r="K14" i="34"/>
  <c r="N14" i="34"/>
  <c r="Q14" i="34"/>
  <c r="T14" i="34"/>
  <c r="W14" i="34"/>
  <c r="Z14" i="34"/>
  <c r="AC14" i="34"/>
  <c r="E15" i="34"/>
  <c r="H15" i="34"/>
  <c r="AG15" i="34" s="1"/>
  <c r="K15" i="34"/>
  <c r="N15" i="34"/>
  <c r="Q15" i="34"/>
  <c r="T15" i="34"/>
  <c r="W15" i="34"/>
  <c r="Z15" i="34"/>
  <c r="AC15" i="34"/>
  <c r="E16" i="34"/>
  <c r="AG16" i="34" s="1"/>
  <c r="H16" i="34"/>
  <c r="K16" i="34"/>
  <c r="N16" i="34"/>
  <c r="Q16" i="34"/>
  <c r="T16" i="34"/>
  <c r="W16" i="34"/>
  <c r="Z16" i="34"/>
  <c r="AC16" i="34"/>
  <c r="E17" i="34"/>
  <c r="H17" i="34"/>
  <c r="AG17" i="34" s="1"/>
  <c r="K17" i="34"/>
  <c r="N17" i="34"/>
  <c r="Q17" i="34"/>
  <c r="T17" i="34"/>
  <c r="W17" i="34"/>
  <c r="Z17" i="34"/>
  <c r="AC17" i="34"/>
  <c r="E18" i="34"/>
  <c r="AG18" i="34" s="1"/>
  <c r="H18" i="34"/>
  <c r="K18" i="34"/>
  <c r="N18" i="34"/>
  <c r="Q18" i="34"/>
  <c r="T18" i="34"/>
  <c r="W18" i="34"/>
  <c r="Z18" i="34"/>
  <c r="AC18" i="34"/>
  <c r="E19" i="34"/>
  <c r="H19" i="34"/>
  <c r="AG19" i="34" s="1"/>
  <c r="K19" i="34"/>
  <c r="N19" i="34"/>
  <c r="Q19" i="34"/>
  <c r="T19" i="34"/>
  <c r="W19" i="34"/>
  <c r="Z19" i="34"/>
  <c r="AC19" i="34"/>
  <c r="E20" i="34"/>
  <c r="H20" i="34"/>
  <c r="K20" i="34"/>
  <c r="AG20" i="34" s="1"/>
  <c r="N20" i="34"/>
  <c r="Q20" i="34"/>
  <c r="T20" i="34"/>
  <c r="W20" i="34"/>
  <c r="Z20" i="34"/>
  <c r="AC20" i="34"/>
  <c r="E21" i="34"/>
  <c r="AG21" i="34" s="1"/>
  <c r="H21" i="34"/>
  <c r="K21" i="34"/>
  <c r="N21" i="34"/>
  <c r="Q21" i="34"/>
  <c r="T21" i="34"/>
  <c r="W21" i="34"/>
  <c r="Z21" i="34"/>
  <c r="AC21" i="34"/>
  <c r="E22" i="34"/>
  <c r="AG22" i="34" s="1"/>
  <c r="H22" i="34"/>
  <c r="K22" i="34"/>
  <c r="N22" i="34"/>
  <c r="Q22" i="34"/>
  <c r="T22" i="34"/>
  <c r="W22" i="34"/>
  <c r="Z22" i="34"/>
  <c r="AC22" i="34"/>
  <c r="E23" i="34"/>
  <c r="H23" i="34"/>
  <c r="AG23" i="34" s="1"/>
  <c r="K23" i="34"/>
  <c r="N23" i="34"/>
  <c r="Q23" i="34"/>
  <c r="T23" i="34"/>
  <c r="W23" i="34"/>
  <c r="Z23" i="34"/>
  <c r="AC23" i="34"/>
  <c r="E24" i="34"/>
  <c r="H24" i="34"/>
  <c r="AG24" i="34" s="1"/>
  <c r="K24" i="34"/>
  <c r="N24" i="34"/>
  <c r="Q24" i="34"/>
  <c r="T24" i="34"/>
  <c r="W24" i="34"/>
  <c r="Z24" i="34"/>
  <c r="AC24" i="34"/>
  <c r="E25" i="34"/>
  <c r="H25" i="34"/>
  <c r="AG25" i="34" s="1"/>
  <c r="K25" i="34"/>
  <c r="N25" i="34"/>
  <c r="Q25" i="34"/>
  <c r="T25" i="34"/>
  <c r="W25" i="34"/>
  <c r="Z25" i="34"/>
  <c r="AC25" i="34"/>
  <c r="E26" i="34"/>
  <c r="H26" i="34"/>
  <c r="AG26" i="34" s="1"/>
  <c r="K26" i="34"/>
  <c r="N26" i="34"/>
  <c r="Q26" i="34"/>
  <c r="T26" i="34"/>
  <c r="W26" i="34"/>
  <c r="Z26" i="34"/>
  <c r="AC26" i="34"/>
  <c r="E27" i="34"/>
  <c r="H27" i="34"/>
  <c r="AG27" i="34" s="1"/>
  <c r="K27" i="34"/>
  <c r="N27" i="34"/>
  <c r="Q27" i="34"/>
  <c r="T27" i="34"/>
  <c r="W27" i="34"/>
  <c r="Z27" i="34"/>
  <c r="AC27" i="34"/>
  <c r="E28" i="34"/>
  <c r="H28" i="34"/>
  <c r="AG28" i="34" s="1"/>
  <c r="K28" i="34"/>
  <c r="N28" i="34"/>
  <c r="Q28" i="34"/>
  <c r="T28" i="34"/>
  <c r="W28" i="34"/>
  <c r="Z28" i="34"/>
  <c r="AC28" i="34"/>
  <c r="E29" i="34"/>
  <c r="H29" i="34"/>
  <c r="AG29" i="34" s="1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G30" i="34" s="1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E12" i="30"/>
  <c r="H12" i="30"/>
  <c r="K12" i="30"/>
  <c r="N12" i="30"/>
  <c r="Q12" i="30"/>
  <c r="T12" i="30"/>
  <c r="W12" i="30"/>
  <c r="AC12" i="30"/>
  <c r="E13" i="30"/>
  <c r="H13" i="30"/>
  <c r="AG13" i="30" s="1"/>
  <c r="K13" i="30"/>
  <c r="N13" i="30"/>
  <c r="Q13" i="30"/>
  <c r="T13" i="30"/>
  <c r="W13" i="30"/>
  <c r="AC13" i="30"/>
  <c r="E14" i="30"/>
  <c r="H14" i="30"/>
  <c r="AG14" i="30" s="1"/>
  <c r="K14" i="30"/>
  <c r="N14" i="30"/>
  <c r="Q14" i="30"/>
  <c r="T14" i="30"/>
  <c r="W14" i="30"/>
  <c r="AC14" i="30"/>
  <c r="E15" i="30"/>
  <c r="H15" i="30"/>
  <c r="AG15" i="30" s="1"/>
  <c r="K15" i="30"/>
  <c r="N15" i="30"/>
  <c r="Q15" i="30"/>
  <c r="T15" i="30"/>
  <c r="W15" i="30"/>
  <c r="AC15" i="30"/>
  <c r="E16" i="30"/>
  <c r="H16" i="30"/>
  <c r="AG16" i="30" s="1"/>
  <c r="K16" i="30"/>
  <c r="N16" i="30"/>
  <c r="Q16" i="30"/>
  <c r="T16" i="30"/>
  <c r="W16" i="30"/>
  <c r="AC16" i="30"/>
  <c r="E17" i="30"/>
  <c r="H17" i="30"/>
  <c r="AG17" i="30" s="1"/>
  <c r="K17" i="30"/>
  <c r="N17" i="30"/>
  <c r="Q17" i="30"/>
  <c r="T17" i="30"/>
  <c r="W17" i="30"/>
  <c r="AC17" i="30"/>
  <c r="E18" i="30"/>
  <c r="H18" i="30"/>
  <c r="AG18" i="30" s="1"/>
  <c r="K18" i="30"/>
  <c r="N18" i="30"/>
  <c r="Q18" i="30"/>
  <c r="T18" i="30"/>
  <c r="W18" i="30"/>
  <c r="AC18" i="30"/>
  <c r="E19" i="30"/>
  <c r="H19" i="30"/>
  <c r="AG19" i="30" s="1"/>
  <c r="K19" i="30"/>
  <c r="N19" i="30"/>
  <c r="Q19" i="30"/>
  <c r="T19" i="30"/>
  <c r="W19" i="30"/>
  <c r="AC19" i="30"/>
  <c r="E20" i="30"/>
  <c r="H20" i="30"/>
  <c r="AG20" i="30" s="1"/>
  <c r="K20" i="30"/>
  <c r="N20" i="30"/>
  <c r="Q20" i="30"/>
  <c r="T20" i="30"/>
  <c r="W20" i="30"/>
  <c r="AC20" i="30"/>
  <c r="E21" i="30"/>
  <c r="H21" i="30"/>
  <c r="AG21" i="30" s="1"/>
  <c r="K21" i="30"/>
  <c r="N21" i="30"/>
  <c r="Q21" i="30"/>
  <c r="T21" i="30"/>
  <c r="W21" i="30"/>
  <c r="AC21" i="30"/>
  <c r="E22" i="30"/>
  <c r="H22" i="30"/>
  <c r="AG22" i="30" s="1"/>
  <c r="K22" i="30"/>
  <c r="N22" i="30"/>
  <c r="Q22" i="30"/>
  <c r="T22" i="30"/>
  <c r="W22" i="30"/>
  <c r="AC22" i="30"/>
  <c r="E23" i="30"/>
  <c r="H23" i="30"/>
  <c r="AG23" i="30" s="1"/>
  <c r="K23" i="30"/>
  <c r="N23" i="30"/>
  <c r="Q23" i="30"/>
  <c r="T23" i="30"/>
  <c r="W23" i="30"/>
  <c r="AC23" i="30"/>
  <c r="E24" i="30"/>
  <c r="H24" i="30"/>
  <c r="AG24" i="30" s="1"/>
  <c r="K24" i="30"/>
  <c r="N24" i="30"/>
  <c r="Q24" i="30"/>
  <c r="T24" i="30"/>
  <c r="W24" i="30"/>
  <c r="AC24" i="30"/>
  <c r="E25" i="30"/>
  <c r="H25" i="30"/>
  <c r="AG25" i="30" s="1"/>
  <c r="K25" i="30"/>
  <c r="N25" i="30"/>
  <c r="Q25" i="30"/>
  <c r="T25" i="30"/>
  <c r="W25" i="30"/>
  <c r="AC25" i="30"/>
  <c r="E26" i="30"/>
  <c r="H26" i="30"/>
  <c r="AG26" i="30" s="1"/>
  <c r="K26" i="30"/>
  <c r="N26" i="30"/>
  <c r="Q26" i="30"/>
  <c r="T26" i="30"/>
  <c r="W26" i="30"/>
  <c r="AC26" i="30"/>
  <c r="E27" i="30"/>
  <c r="H27" i="30"/>
  <c r="AG27" i="30" s="1"/>
  <c r="K27" i="30"/>
  <c r="N27" i="30"/>
  <c r="Q27" i="30"/>
  <c r="T27" i="30"/>
  <c r="W27" i="30"/>
  <c r="AC27" i="30"/>
  <c r="E28" i="30"/>
  <c r="H28" i="30"/>
  <c r="K28" i="30"/>
  <c r="N28" i="30"/>
  <c r="Q28" i="30"/>
  <c r="T28" i="30"/>
  <c r="W28" i="30"/>
  <c r="AG28" i="30"/>
  <c r="AC28" i="30"/>
  <c r="E29" i="30"/>
  <c r="H29" i="30"/>
  <c r="AG29" i="30" s="1"/>
  <c r="K29" i="30"/>
  <c r="N29" i="30"/>
  <c r="Q29" i="30"/>
  <c r="T29" i="30"/>
  <c r="W29" i="30"/>
  <c r="AC29" i="30"/>
  <c r="E30" i="30"/>
  <c r="H30" i="30"/>
  <c r="AG30" i="30" s="1"/>
  <c r="K30" i="30"/>
  <c r="N30" i="30"/>
  <c r="Q30" i="30"/>
  <c r="T30" i="30"/>
  <c r="W30" i="30"/>
  <c r="AC30" i="30"/>
  <c r="E31" i="30"/>
  <c r="H31" i="30"/>
  <c r="K31" i="30"/>
  <c r="N31" i="30"/>
  <c r="Q31" i="30"/>
  <c r="T31" i="30"/>
  <c r="W31" i="30"/>
  <c r="AC31" i="30"/>
  <c r="E32" i="30"/>
  <c r="H32" i="30"/>
  <c r="K32" i="30"/>
  <c r="N32" i="30"/>
  <c r="Q32" i="30"/>
  <c r="T32" i="30"/>
  <c r="W32" i="30"/>
  <c r="AC32" i="30"/>
  <c r="E12" i="31"/>
  <c r="H12" i="31"/>
  <c r="K12" i="31"/>
  <c r="N12" i="31"/>
  <c r="Q12" i="31"/>
  <c r="T12" i="31"/>
  <c r="Z12" i="31"/>
  <c r="AC12" i="31"/>
  <c r="E13" i="31"/>
  <c r="AG13" i="31" s="1"/>
  <c r="H13" i="31"/>
  <c r="K13" i="31"/>
  <c r="N13" i="31"/>
  <c r="Q13" i="31"/>
  <c r="T13" i="31"/>
  <c r="Z13" i="31"/>
  <c r="AC13" i="31"/>
  <c r="E14" i="31"/>
  <c r="AG14" i="31" s="1"/>
  <c r="H14" i="31"/>
  <c r="K14" i="31"/>
  <c r="N14" i="31"/>
  <c r="Q14" i="31"/>
  <c r="T14" i="31"/>
  <c r="Z14" i="31"/>
  <c r="AC14" i="31"/>
  <c r="E15" i="31"/>
  <c r="AG15" i="31" s="1"/>
  <c r="H15" i="31"/>
  <c r="K15" i="31"/>
  <c r="N15" i="31"/>
  <c r="Q15" i="31"/>
  <c r="T15" i="31"/>
  <c r="Z15" i="31"/>
  <c r="AC15" i="31"/>
  <c r="E16" i="31"/>
  <c r="AG16" i="31" s="1"/>
  <c r="H16" i="31"/>
  <c r="K16" i="31"/>
  <c r="N16" i="31"/>
  <c r="Q16" i="31"/>
  <c r="T16" i="31"/>
  <c r="Z16" i="31"/>
  <c r="AC16" i="31"/>
  <c r="E17" i="31"/>
  <c r="H17" i="31"/>
  <c r="K17" i="31"/>
  <c r="N17" i="31"/>
  <c r="Q17" i="31"/>
  <c r="T17" i="31"/>
  <c r="Z17" i="31"/>
  <c r="AC17" i="31"/>
  <c r="E18" i="31"/>
  <c r="AG18" i="31" s="1"/>
  <c r="H18" i="31"/>
  <c r="K18" i="31"/>
  <c r="N18" i="31"/>
  <c r="Q18" i="31"/>
  <c r="T18" i="31"/>
  <c r="Z18" i="31"/>
  <c r="AC18" i="31"/>
  <c r="E19" i="31"/>
  <c r="AG19" i="31" s="1"/>
  <c r="H19" i="31"/>
  <c r="K19" i="31"/>
  <c r="N19" i="31"/>
  <c r="Q19" i="31"/>
  <c r="T19" i="31"/>
  <c r="Z19" i="31"/>
  <c r="AC19" i="31"/>
  <c r="E20" i="31"/>
  <c r="AG20" i="31" s="1"/>
  <c r="H20" i="31"/>
  <c r="K20" i="31"/>
  <c r="N20" i="31"/>
  <c r="Q20" i="31"/>
  <c r="T20" i="31"/>
  <c r="Z20" i="31"/>
  <c r="AC20" i="31"/>
  <c r="E21" i="31"/>
  <c r="AG21" i="31" s="1"/>
  <c r="H21" i="31"/>
  <c r="K21" i="31"/>
  <c r="N21" i="31"/>
  <c r="Q21" i="31"/>
  <c r="T21" i="31"/>
  <c r="Z21" i="31"/>
  <c r="AC21" i="31"/>
  <c r="E22" i="31"/>
  <c r="AG22" i="31" s="1"/>
  <c r="H22" i="31"/>
  <c r="K22" i="31"/>
  <c r="N22" i="31"/>
  <c r="Q22" i="31"/>
  <c r="T22" i="31"/>
  <c r="Z22" i="31"/>
  <c r="AC22" i="31"/>
  <c r="E23" i="31"/>
  <c r="AG23" i="31" s="1"/>
  <c r="H23" i="31"/>
  <c r="K23" i="31"/>
  <c r="N23" i="31"/>
  <c r="Q23" i="31"/>
  <c r="T23" i="31"/>
  <c r="Z23" i="31"/>
  <c r="AC23" i="31"/>
  <c r="E24" i="31"/>
  <c r="AG24" i="31" s="1"/>
  <c r="H24" i="31"/>
  <c r="K24" i="31"/>
  <c r="N24" i="31"/>
  <c r="Q24" i="31"/>
  <c r="T24" i="31"/>
  <c r="Z24" i="31"/>
  <c r="AC24" i="31"/>
  <c r="E25" i="31"/>
  <c r="AG25" i="31" s="1"/>
  <c r="H25" i="31"/>
  <c r="K25" i="31"/>
  <c r="N25" i="31"/>
  <c r="Q25" i="31"/>
  <c r="T25" i="31"/>
  <c r="Z25" i="31"/>
  <c r="AC25" i="31"/>
  <c r="E26" i="31"/>
  <c r="AG26" i="31" s="1"/>
  <c r="H26" i="31"/>
  <c r="K26" i="31"/>
  <c r="N26" i="31"/>
  <c r="Q26" i="31"/>
  <c r="T26" i="31"/>
  <c r="Z26" i="31"/>
  <c r="AC26" i="31"/>
  <c r="E27" i="31"/>
  <c r="AG27" i="31" s="1"/>
  <c r="H27" i="31"/>
  <c r="K27" i="31"/>
  <c r="N27" i="31"/>
  <c r="Q27" i="31"/>
  <c r="T27" i="31"/>
  <c r="Z27" i="31"/>
  <c r="AC27" i="31"/>
  <c r="E28" i="31"/>
  <c r="AG28" i="31" s="1"/>
  <c r="H28" i="31"/>
  <c r="K28" i="31"/>
  <c r="N28" i="31"/>
  <c r="Q28" i="31"/>
  <c r="T28" i="31"/>
  <c r="Z28" i="31"/>
  <c r="AC28" i="31"/>
  <c r="E29" i="31"/>
  <c r="AG29" i="31" s="1"/>
  <c r="H29" i="31"/>
  <c r="K29" i="31"/>
  <c r="N29" i="31"/>
  <c r="Q29" i="31"/>
  <c r="T29" i="31"/>
  <c r="Z29" i="31"/>
  <c r="AC29" i="31"/>
  <c r="E30" i="31"/>
  <c r="AG30" i="31" s="1"/>
  <c r="H30" i="31"/>
  <c r="K30" i="31"/>
  <c r="N30" i="31"/>
  <c r="Q30" i="31"/>
  <c r="T30" i="31"/>
  <c r="Z30" i="31"/>
  <c r="AC30" i="31"/>
  <c r="E31" i="31"/>
  <c r="AG31" i="31" s="1"/>
  <c r="H31" i="31"/>
  <c r="K31" i="31"/>
  <c r="N31" i="31"/>
  <c r="Q31" i="31"/>
  <c r="T31" i="31"/>
  <c r="Z31" i="31"/>
  <c r="AC31" i="31"/>
  <c r="E32" i="31"/>
  <c r="AG32" i="31" s="1"/>
  <c r="H32" i="31"/>
  <c r="K32" i="31"/>
  <c r="N32" i="31"/>
  <c r="Q32" i="31"/>
  <c r="T32" i="31"/>
  <c r="Z32" i="31"/>
  <c r="AC32" i="31"/>
  <c r="E12" i="32"/>
  <c r="H12" i="32"/>
  <c r="K12" i="32"/>
  <c r="Q12" i="32"/>
  <c r="T12" i="32"/>
  <c r="W12" i="32"/>
  <c r="Z12" i="32"/>
  <c r="AC12" i="32"/>
  <c r="E13" i="32"/>
  <c r="AG13" i="32" s="1"/>
  <c r="H13" i="32"/>
  <c r="K13" i="32"/>
  <c r="Q13" i="32"/>
  <c r="T13" i="32"/>
  <c r="W13" i="32"/>
  <c r="Z13" i="32"/>
  <c r="AC13" i="32"/>
  <c r="E14" i="32"/>
  <c r="AG14" i="32" s="1"/>
  <c r="H14" i="32"/>
  <c r="K14" i="32"/>
  <c r="Q14" i="32"/>
  <c r="T14" i="32"/>
  <c r="W14" i="32"/>
  <c r="Z14" i="32"/>
  <c r="AC14" i="32"/>
  <c r="E15" i="32"/>
  <c r="H15" i="32"/>
  <c r="AG15" i="32" s="1"/>
  <c r="K15" i="32"/>
  <c r="Q15" i="32"/>
  <c r="T15" i="32"/>
  <c r="W15" i="32"/>
  <c r="Z15" i="32"/>
  <c r="AC15" i="32"/>
  <c r="E16" i="32"/>
  <c r="H16" i="32"/>
  <c r="K16" i="32"/>
  <c r="AG16" i="32" s="1"/>
  <c r="Q16" i="32"/>
  <c r="T16" i="32"/>
  <c r="W16" i="32"/>
  <c r="Z16" i="32"/>
  <c r="AC16" i="32"/>
  <c r="E17" i="32"/>
  <c r="H17" i="32"/>
  <c r="K17" i="32"/>
  <c r="AG17" i="32"/>
  <c r="Q17" i="32"/>
  <c r="T17" i="32"/>
  <c r="W17" i="32"/>
  <c r="Z17" i="32"/>
  <c r="AC17" i="32"/>
  <c r="E18" i="32"/>
  <c r="H18" i="32"/>
  <c r="K18" i="32"/>
  <c r="Q18" i="32"/>
  <c r="AG18" i="32" s="1"/>
  <c r="T18" i="32"/>
  <c r="W18" i="32"/>
  <c r="Z18" i="32"/>
  <c r="AC18" i="32"/>
  <c r="E19" i="32"/>
  <c r="H19" i="32"/>
  <c r="K19" i="32"/>
  <c r="Q19" i="32"/>
  <c r="T19" i="32"/>
  <c r="W19" i="32"/>
  <c r="Z19" i="32"/>
  <c r="AC19" i="32"/>
  <c r="E20" i="32"/>
  <c r="H20" i="32"/>
  <c r="K20" i="32"/>
  <c r="Q20" i="32"/>
  <c r="T20" i="32"/>
  <c r="W20" i="32"/>
  <c r="AG20" i="32" s="1"/>
  <c r="Z20" i="32"/>
  <c r="AC20" i="32"/>
  <c r="E21" i="32"/>
  <c r="AG21" i="32" s="1"/>
  <c r="H21" i="32"/>
  <c r="K21" i="32"/>
  <c r="Q21" i="32"/>
  <c r="T21" i="32"/>
  <c r="W21" i="32"/>
  <c r="Z21" i="32"/>
  <c r="AC21" i="32"/>
  <c r="E22" i="32"/>
  <c r="AG22" i="32" s="1"/>
  <c r="H22" i="32"/>
  <c r="K22" i="32"/>
  <c r="Q22" i="32"/>
  <c r="T22" i="32"/>
  <c r="W22" i="32"/>
  <c r="Z22" i="32"/>
  <c r="AC22" i="32"/>
  <c r="E23" i="32"/>
  <c r="H23" i="32"/>
  <c r="K23" i="32"/>
  <c r="Q23" i="32"/>
  <c r="T23" i="32"/>
  <c r="W23" i="32"/>
  <c r="Z23" i="32"/>
  <c r="AC23" i="32"/>
  <c r="AG23" i="32"/>
  <c r="E24" i="32"/>
  <c r="AG24" i="32" s="1"/>
  <c r="H24" i="32"/>
  <c r="K24" i="32"/>
  <c r="Q24" i="32"/>
  <c r="T24" i="32"/>
  <c r="W24" i="32"/>
  <c r="Z24" i="32"/>
  <c r="AC24" i="32"/>
  <c r="E25" i="32"/>
  <c r="H25" i="32"/>
  <c r="K25" i="32"/>
  <c r="AG25" i="32"/>
  <c r="Q25" i="32"/>
  <c r="T25" i="32"/>
  <c r="W25" i="32"/>
  <c r="Z25" i="32"/>
  <c r="AC25" i="32"/>
  <c r="E26" i="32"/>
  <c r="H26" i="32"/>
  <c r="K26" i="32"/>
  <c r="Q26" i="32"/>
  <c r="AG26" i="32" s="1"/>
  <c r="T26" i="32"/>
  <c r="W26" i="32"/>
  <c r="Z26" i="32"/>
  <c r="AC26" i="32"/>
  <c r="E27" i="32"/>
  <c r="AG27" i="32" s="1"/>
  <c r="H27" i="32"/>
  <c r="K27" i="32"/>
  <c r="Q27" i="32"/>
  <c r="T27" i="32"/>
  <c r="W27" i="32"/>
  <c r="Z27" i="32"/>
  <c r="AC27" i="32"/>
  <c r="E28" i="32"/>
  <c r="H28" i="32"/>
  <c r="K28" i="32"/>
  <c r="Q28" i="32"/>
  <c r="T28" i="32"/>
  <c r="W28" i="32"/>
  <c r="AG28" i="32" s="1"/>
  <c r="Z28" i="32"/>
  <c r="AC28" i="32"/>
  <c r="E29" i="32"/>
  <c r="AG29" i="32" s="1"/>
  <c r="H29" i="32"/>
  <c r="K29" i="32"/>
  <c r="Q29" i="32"/>
  <c r="T29" i="32"/>
  <c r="W29" i="32"/>
  <c r="Z29" i="32"/>
  <c r="AC29" i="32"/>
  <c r="E30" i="32"/>
  <c r="AG30" i="32" s="1"/>
  <c r="H30" i="32"/>
  <c r="K30" i="32"/>
  <c r="Q30" i="32"/>
  <c r="T30" i="32"/>
  <c r="W30" i="32"/>
  <c r="Z30" i="32"/>
  <c r="AC30" i="32"/>
  <c r="E31" i="32"/>
  <c r="H31" i="32"/>
  <c r="AG31" i="32" s="1"/>
  <c r="K31" i="32"/>
  <c r="Q31" i="32"/>
  <c r="T31" i="32"/>
  <c r="W31" i="32"/>
  <c r="Z31" i="32"/>
  <c r="AC31" i="32"/>
  <c r="E32" i="32"/>
  <c r="AG32" i="32" s="1"/>
  <c r="H32" i="32"/>
  <c r="K32" i="32"/>
  <c r="Q32" i="32"/>
  <c r="T32" i="32"/>
  <c r="W32" i="32"/>
  <c r="Z32" i="32"/>
  <c r="AC32" i="32"/>
  <c r="E12" i="33"/>
  <c r="K12" i="33"/>
  <c r="N12" i="33"/>
  <c r="Q12" i="33"/>
  <c r="T12" i="33"/>
  <c r="W12" i="33"/>
  <c r="Z12" i="33"/>
  <c r="AC12" i="33"/>
  <c r="E24" i="33"/>
  <c r="K24" i="33"/>
  <c r="N24" i="33"/>
  <c r="Q24" i="33"/>
  <c r="T24" i="33"/>
  <c r="W24" i="33"/>
  <c r="Z24" i="33"/>
  <c r="AC24" i="33"/>
  <c r="E18" i="33"/>
  <c r="K18" i="33"/>
  <c r="N18" i="33"/>
  <c r="Q18" i="33"/>
  <c r="T18" i="33"/>
  <c r="W18" i="33"/>
  <c r="Z18" i="33"/>
  <c r="AC18" i="33"/>
  <c r="E34" i="33"/>
  <c r="K34" i="33"/>
  <c r="N34" i="33"/>
  <c r="Q34" i="33"/>
  <c r="T34" i="33"/>
  <c r="W34" i="33"/>
  <c r="Z34" i="33"/>
  <c r="AC34" i="33"/>
  <c r="E20" i="33"/>
  <c r="K20" i="33"/>
  <c r="N20" i="33"/>
  <c r="Q20" i="33"/>
  <c r="T20" i="33"/>
  <c r="W20" i="33"/>
  <c r="Z20" i="33"/>
  <c r="AC20" i="33"/>
  <c r="E16" i="33"/>
  <c r="K16" i="33"/>
  <c r="N16" i="33"/>
  <c r="Q16" i="33"/>
  <c r="T16" i="33"/>
  <c r="W16" i="33"/>
  <c r="Z16" i="33"/>
  <c r="AC16" i="33"/>
  <c r="E23" i="33"/>
  <c r="K23" i="33"/>
  <c r="N23" i="33"/>
  <c r="Q23" i="33"/>
  <c r="T23" i="33"/>
  <c r="W23" i="33"/>
  <c r="Z23" i="33"/>
  <c r="AC23" i="33"/>
  <c r="E27" i="33"/>
  <c r="K27" i="33"/>
  <c r="N27" i="33"/>
  <c r="Q27" i="33"/>
  <c r="T27" i="33"/>
  <c r="W27" i="33"/>
  <c r="Z27" i="33"/>
  <c r="AC27" i="33"/>
  <c r="E19" i="33"/>
  <c r="K19" i="33"/>
  <c r="N19" i="33"/>
  <c r="Q19" i="33"/>
  <c r="T19" i="33"/>
  <c r="W19" i="33"/>
  <c r="Z19" i="33"/>
  <c r="AC19" i="33"/>
  <c r="E22" i="33"/>
  <c r="K22" i="33"/>
  <c r="N22" i="33"/>
  <c r="Q22" i="33"/>
  <c r="T22" i="33"/>
  <c r="W22" i="33"/>
  <c r="Z22" i="33"/>
  <c r="AC22" i="33"/>
  <c r="E26" i="33"/>
  <c r="K26" i="33"/>
  <c r="N26" i="33"/>
  <c r="Q26" i="33"/>
  <c r="T26" i="33"/>
  <c r="W26" i="33"/>
  <c r="Z26" i="33"/>
  <c r="AC26" i="33"/>
  <c r="E15" i="33"/>
  <c r="AG15" i="33" s="1"/>
  <c r="K15" i="33"/>
  <c r="N15" i="33"/>
  <c r="Q15" i="33"/>
  <c r="T15" i="33"/>
  <c r="W15" i="33"/>
  <c r="Z15" i="33"/>
  <c r="AC15" i="33"/>
  <c r="E32" i="33"/>
  <c r="K32" i="33"/>
  <c r="N32" i="33"/>
  <c r="Q32" i="33"/>
  <c r="T32" i="33"/>
  <c r="W32" i="33"/>
  <c r="Z32" i="33"/>
  <c r="AC32" i="33"/>
  <c r="E13" i="33"/>
  <c r="K13" i="33"/>
  <c r="N13" i="33"/>
  <c r="Q13" i="33"/>
  <c r="T13" i="33"/>
  <c r="W13" i="33"/>
  <c r="Z13" i="33"/>
  <c r="AC13" i="33"/>
  <c r="E14" i="33"/>
  <c r="K14" i="33"/>
  <c r="N14" i="33"/>
  <c r="Q14" i="33"/>
  <c r="T14" i="33"/>
  <c r="W14" i="33"/>
  <c r="Z14" i="33"/>
  <c r="AC14" i="33"/>
  <c r="E31" i="33"/>
  <c r="K31" i="33"/>
  <c r="N31" i="33"/>
  <c r="Q31" i="33"/>
  <c r="T31" i="33"/>
  <c r="W31" i="33"/>
  <c r="Z31" i="33"/>
  <c r="AC31" i="33"/>
  <c r="E30" i="33"/>
  <c r="K30" i="33"/>
  <c r="N30" i="33"/>
  <c r="Q30" i="33"/>
  <c r="T30" i="33"/>
  <c r="W30" i="33"/>
  <c r="Z30" i="33"/>
  <c r="AC30" i="33"/>
  <c r="E33" i="33"/>
  <c r="K33" i="33"/>
  <c r="N33" i="33"/>
  <c r="Q33" i="33"/>
  <c r="T33" i="33"/>
  <c r="W33" i="33"/>
  <c r="Z33" i="33"/>
  <c r="AC33" i="33"/>
  <c r="E11" i="33"/>
  <c r="K11" i="33"/>
  <c r="N11" i="33"/>
  <c r="Q11" i="33"/>
  <c r="T11" i="33"/>
  <c r="W11" i="33"/>
  <c r="Z11" i="33"/>
  <c r="AC11" i="33"/>
  <c r="E25" i="33"/>
  <c r="K25" i="33"/>
  <c r="N25" i="33"/>
  <c r="Q25" i="33"/>
  <c r="T25" i="33"/>
  <c r="W25" i="33"/>
  <c r="Z25" i="33"/>
  <c r="AC25" i="33"/>
  <c r="E17" i="33"/>
  <c r="K17" i="33"/>
  <c r="N17" i="33"/>
  <c r="Q17" i="33"/>
  <c r="T17" i="33"/>
  <c r="W17" i="33"/>
  <c r="Z17" i="33"/>
  <c r="AC17" i="33"/>
  <c r="E12" i="8"/>
  <c r="H12" i="8"/>
  <c r="K12" i="8"/>
  <c r="Q12" i="8"/>
  <c r="T12" i="8"/>
  <c r="W12" i="8"/>
  <c r="Z12" i="8"/>
  <c r="AC12" i="8"/>
  <c r="E16" i="8"/>
  <c r="H16" i="8"/>
  <c r="K16" i="8"/>
  <c r="Q16" i="8"/>
  <c r="T16" i="8"/>
  <c r="W16" i="8"/>
  <c r="Z16" i="8"/>
  <c r="AC16" i="8"/>
  <c r="E14" i="8"/>
  <c r="H14" i="8"/>
  <c r="K14" i="8"/>
  <c r="Q14" i="8"/>
  <c r="T14" i="8"/>
  <c r="W14" i="8"/>
  <c r="Z14" i="8"/>
  <c r="AC14" i="8"/>
  <c r="E15" i="8"/>
  <c r="H15" i="8"/>
  <c r="K15" i="8"/>
  <c r="Q15" i="8"/>
  <c r="T15" i="8"/>
  <c r="W15" i="8"/>
  <c r="Z15" i="8"/>
  <c r="AC15" i="8"/>
  <c r="E19" i="8"/>
  <c r="H19" i="8"/>
  <c r="K19" i="8"/>
  <c r="Q19" i="8"/>
  <c r="T19" i="8"/>
  <c r="W19" i="8"/>
  <c r="Z19" i="8"/>
  <c r="AC19" i="8"/>
  <c r="E13" i="8"/>
  <c r="H13" i="8"/>
  <c r="K13" i="8"/>
  <c r="Q13" i="8"/>
  <c r="T13" i="8"/>
  <c r="W13" i="8"/>
  <c r="Z13" i="8"/>
  <c r="AC13" i="8"/>
  <c r="E17" i="8"/>
  <c r="H17" i="8"/>
  <c r="K17" i="8"/>
  <c r="Q17" i="8"/>
  <c r="T17" i="8"/>
  <c r="W17" i="8"/>
  <c r="Z17" i="8"/>
  <c r="AC17" i="8"/>
  <c r="E25" i="8"/>
  <c r="H25" i="8"/>
  <c r="K25" i="8"/>
  <c r="Q25" i="8"/>
  <c r="T25" i="8"/>
  <c r="W25" i="8"/>
  <c r="Z25" i="8"/>
  <c r="AC25" i="8"/>
  <c r="E26" i="8"/>
  <c r="H26" i="8"/>
  <c r="K26" i="8"/>
  <c r="Q26" i="8"/>
  <c r="T26" i="8"/>
  <c r="W26" i="8"/>
  <c r="Z26" i="8"/>
  <c r="AC26" i="8"/>
  <c r="E23" i="8"/>
  <c r="H23" i="8"/>
  <c r="K23" i="8"/>
  <c r="Q23" i="8"/>
  <c r="T23" i="8"/>
  <c r="W23" i="8"/>
  <c r="Z23" i="8"/>
  <c r="AC23" i="8"/>
  <c r="E20" i="8"/>
  <c r="H20" i="8"/>
  <c r="K20" i="8"/>
  <c r="Q20" i="8"/>
  <c r="T20" i="8"/>
  <c r="W20" i="8"/>
  <c r="Z20" i="8"/>
  <c r="AC20" i="8"/>
  <c r="E27" i="8"/>
  <c r="H27" i="8"/>
  <c r="K27" i="8"/>
  <c r="Q27" i="8"/>
  <c r="T27" i="8"/>
  <c r="W27" i="8"/>
  <c r="Z27" i="8"/>
  <c r="AC27" i="8"/>
  <c r="E24" i="8"/>
  <c r="H24" i="8"/>
  <c r="K24" i="8"/>
  <c r="Q24" i="8"/>
  <c r="T24" i="8"/>
  <c r="W24" i="8"/>
  <c r="Z24" i="8"/>
  <c r="AC24" i="8"/>
  <c r="E18" i="8"/>
  <c r="H18" i="8"/>
  <c r="K18" i="8"/>
  <c r="Q18" i="8"/>
  <c r="T18" i="8"/>
  <c r="W18" i="8"/>
  <c r="Z18" i="8"/>
  <c r="AC18" i="8"/>
  <c r="E28" i="8"/>
  <c r="H28" i="8"/>
  <c r="K28" i="8"/>
  <c r="Q28" i="8"/>
  <c r="T28" i="8"/>
  <c r="W28" i="8"/>
  <c r="Z28" i="8"/>
  <c r="AC28" i="8"/>
  <c r="E22" i="8"/>
  <c r="H22" i="8"/>
  <c r="K22" i="8"/>
  <c r="Q22" i="8"/>
  <c r="T22" i="8"/>
  <c r="W22" i="8"/>
  <c r="Z22" i="8"/>
  <c r="AC22" i="8"/>
  <c r="E29" i="8"/>
  <c r="H29" i="8"/>
  <c r="K29" i="8"/>
  <c r="Q29" i="8"/>
  <c r="T29" i="8"/>
  <c r="W29" i="8"/>
  <c r="Z29" i="8"/>
  <c r="AC29" i="8"/>
  <c r="E30" i="8"/>
  <c r="H30" i="8"/>
  <c r="K30" i="8"/>
  <c r="Q30" i="8"/>
  <c r="T30" i="8"/>
  <c r="W30" i="8"/>
  <c r="Z30" i="8"/>
  <c r="AC30" i="8"/>
  <c r="E21" i="8"/>
  <c r="H21" i="8"/>
  <c r="K21" i="8"/>
  <c r="Q21" i="8"/>
  <c r="T21" i="8"/>
  <c r="W21" i="8"/>
  <c r="Z21" i="8"/>
  <c r="AC21" i="8"/>
  <c r="E34" i="8"/>
  <c r="H34" i="8"/>
  <c r="K34" i="8"/>
  <c r="Q34" i="8"/>
  <c r="T34" i="8"/>
  <c r="W34" i="8"/>
  <c r="Z34" i="8"/>
  <c r="AC34" i="8"/>
  <c r="E33" i="8"/>
  <c r="H33" i="8"/>
  <c r="K33" i="8"/>
  <c r="Q33" i="8"/>
  <c r="T33" i="8"/>
  <c r="W33" i="8"/>
  <c r="Z33" i="8"/>
  <c r="AC33" i="8"/>
  <c r="E12" i="9"/>
  <c r="H12" i="9"/>
  <c r="K12" i="9"/>
  <c r="N12" i="9"/>
  <c r="Q12" i="9"/>
  <c r="T12" i="9"/>
  <c r="Z12" i="9"/>
  <c r="AC12" i="9"/>
  <c r="E15" i="9"/>
  <c r="H15" i="9"/>
  <c r="K15" i="9"/>
  <c r="N15" i="9"/>
  <c r="Q15" i="9"/>
  <c r="T15" i="9"/>
  <c r="Z15" i="9"/>
  <c r="AC15" i="9"/>
  <c r="E23" i="9"/>
  <c r="H23" i="9"/>
  <c r="K23" i="9"/>
  <c r="N23" i="9"/>
  <c r="Q23" i="9"/>
  <c r="T23" i="9"/>
  <c r="Z23" i="9"/>
  <c r="AC23" i="9"/>
  <c r="E13" i="9"/>
  <c r="H13" i="9"/>
  <c r="K13" i="9"/>
  <c r="N13" i="9"/>
  <c r="Q13" i="9"/>
  <c r="T13" i="9"/>
  <c r="Z13" i="9"/>
  <c r="AC13" i="9"/>
  <c r="E16" i="9"/>
  <c r="H16" i="9"/>
  <c r="K16" i="9"/>
  <c r="N16" i="9"/>
  <c r="Q16" i="9"/>
  <c r="T16" i="9"/>
  <c r="Z16" i="9"/>
  <c r="AC16" i="9"/>
  <c r="E20" i="9"/>
  <c r="H20" i="9"/>
  <c r="K20" i="9"/>
  <c r="N20" i="9"/>
  <c r="Q20" i="9"/>
  <c r="T20" i="9"/>
  <c r="Z20" i="9"/>
  <c r="AC20" i="9"/>
  <c r="E18" i="9"/>
  <c r="H18" i="9"/>
  <c r="K18" i="9"/>
  <c r="N18" i="9"/>
  <c r="Q18" i="9"/>
  <c r="T18" i="9"/>
  <c r="Z18" i="9"/>
  <c r="AC18" i="9"/>
  <c r="E14" i="9"/>
  <c r="H14" i="9"/>
  <c r="K14" i="9"/>
  <c r="N14" i="9"/>
  <c r="Q14" i="9"/>
  <c r="T14" i="9"/>
  <c r="Z14" i="9"/>
  <c r="AC14" i="9"/>
  <c r="E22" i="9"/>
  <c r="H22" i="9"/>
  <c r="K22" i="9"/>
  <c r="N22" i="9"/>
  <c r="Q22" i="9"/>
  <c r="T22" i="9"/>
  <c r="Z22" i="9"/>
  <c r="AC22" i="9"/>
  <c r="K21" i="9"/>
  <c r="N21" i="9"/>
  <c r="Q21" i="9"/>
  <c r="T21" i="9"/>
  <c r="Z21" i="9"/>
  <c r="AC21" i="9"/>
  <c r="H24" i="9"/>
  <c r="K24" i="9"/>
  <c r="N24" i="9"/>
  <c r="Q24" i="9"/>
  <c r="T24" i="9"/>
  <c r="Z24" i="9"/>
  <c r="AC24" i="9"/>
  <c r="E19" i="9"/>
  <c r="H19" i="9"/>
  <c r="K19" i="9"/>
  <c r="N19" i="9"/>
  <c r="Q19" i="9"/>
  <c r="T19" i="9"/>
  <c r="Z19" i="9"/>
  <c r="AC19" i="9"/>
  <c r="E25" i="9"/>
  <c r="H25" i="9"/>
  <c r="K25" i="9"/>
  <c r="N25" i="9"/>
  <c r="Q25" i="9"/>
  <c r="T25" i="9"/>
  <c r="Z25" i="9"/>
  <c r="AC25" i="9"/>
  <c r="E17" i="9"/>
  <c r="H17" i="9"/>
  <c r="K17" i="9"/>
  <c r="N17" i="9"/>
  <c r="Q17" i="9"/>
  <c r="T17" i="9"/>
  <c r="Z17" i="9"/>
  <c r="AC17" i="9"/>
  <c r="E26" i="9"/>
  <c r="H26" i="9"/>
  <c r="K26" i="9"/>
  <c r="N26" i="9"/>
  <c r="Q26" i="9"/>
  <c r="T26" i="9"/>
  <c r="Z26" i="9"/>
  <c r="AC26" i="9"/>
  <c r="E29" i="9"/>
  <c r="H29" i="9"/>
  <c r="K29" i="9"/>
  <c r="N29" i="9"/>
  <c r="Q29" i="9"/>
  <c r="T29" i="9"/>
  <c r="Z29" i="9"/>
  <c r="AC29" i="9"/>
  <c r="E28" i="9"/>
  <c r="H28" i="9"/>
  <c r="K28" i="9"/>
  <c r="N28" i="9"/>
  <c r="Q28" i="9"/>
  <c r="T28" i="9"/>
  <c r="Z28" i="9"/>
  <c r="AC28" i="9"/>
  <c r="E31" i="9"/>
  <c r="H31" i="9"/>
  <c r="K31" i="9"/>
  <c r="N31" i="9"/>
  <c r="Q31" i="9"/>
  <c r="T31" i="9"/>
  <c r="Z31" i="9"/>
  <c r="AC31" i="9"/>
  <c r="E30" i="9"/>
  <c r="H30" i="9"/>
  <c r="K30" i="9"/>
  <c r="N30" i="9"/>
  <c r="Q30" i="9"/>
  <c r="T30" i="9"/>
  <c r="Z30" i="9"/>
  <c r="AC30" i="9"/>
  <c r="E27" i="9"/>
  <c r="H27" i="9"/>
  <c r="K27" i="9"/>
  <c r="N27" i="9"/>
  <c r="Q27" i="9"/>
  <c r="T27" i="9"/>
  <c r="Z27" i="9"/>
  <c r="AC27" i="9"/>
  <c r="E32" i="9"/>
  <c r="H32" i="9"/>
  <c r="K32" i="9"/>
  <c r="N32" i="9"/>
  <c r="Q32" i="9"/>
  <c r="T32" i="9"/>
  <c r="Z32" i="9"/>
  <c r="AC32" i="9"/>
  <c r="E13" i="19"/>
  <c r="H13" i="19"/>
  <c r="K13" i="19"/>
  <c r="N13" i="19"/>
  <c r="Q13" i="19"/>
  <c r="T13" i="19"/>
  <c r="Z13" i="19"/>
  <c r="AC13" i="19"/>
  <c r="E12" i="19"/>
  <c r="H12" i="19"/>
  <c r="K12" i="19"/>
  <c r="N12" i="19"/>
  <c r="Q12" i="19"/>
  <c r="T12" i="19"/>
  <c r="Z12" i="19"/>
  <c r="AC12" i="19"/>
  <c r="E20" i="19"/>
  <c r="H20" i="19"/>
  <c r="K20" i="19"/>
  <c r="N20" i="19"/>
  <c r="Q20" i="19"/>
  <c r="T20" i="19"/>
  <c r="Z20" i="19"/>
  <c r="AC20" i="19"/>
  <c r="E17" i="19"/>
  <c r="H17" i="19"/>
  <c r="K17" i="19"/>
  <c r="N17" i="19"/>
  <c r="Q17" i="19"/>
  <c r="T17" i="19"/>
  <c r="Z17" i="19"/>
  <c r="AC17" i="19"/>
  <c r="E16" i="19"/>
  <c r="H16" i="19"/>
  <c r="K16" i="19"/>
  <c r="N16" i="19"/>
  <c r="Q16" i="19"/>
  <c r="T16" i="19"/>
  <c r="Z16" i="19"/>
  <c r="AC16" i="19"/>
  <c r="E19" i="19"/>
  <c r="H19" i="19"/>
  <c r="K19" i="19"/>
  <c r="N19" i="19"/>
  <c r="Q19" i="19"/>
  <c r="T19" i="19"/>
  <c r="Z19" i="19"/>
  <c r="AC19" i="19"/>
  <c r="E15" i="19"/>
  <c r="H15" i="19"/>
  <c r="K15" i="19"/>
  <c r="N15" i="19"/>
  <c r="Q15" i="19"/>
  <c r="T15" i="19"/>
  <c r="Z15" i="19"/>
  <c r="AC15" i="19"/>
  <c r="E26" i="19"/>
  <c r="H26" i="19"/>
  <c r="K26" i="19"/>
  <c r="N26" i="19"/>
  <c r="Q26" i="19"/>
  <c r="T26" i="19"/>
  <c r="Z26" i="19"/>
  <c r="AC26" i="19"/>
  <c r="E14" i="19"/>
  <c r="H14" i="19"/>
  <c r="K14" i="19"/>
  <c r="N14" i="19"/>
  <c r="Q14" i="19"/>
  <c r="T14" i="19"/>
  <c r="Z14" i="19"/>
  <c r="AC14" i="19"/>
  <c r="E23" i="19"/>
  <c r="H23" i="19"/>
  <c r="K23" i="19"/>
  <c r="N23" i="19"/>
  <c r="Q23" i="19"/>
  <c r="T23" i="19"/>
  <c r="Z23" i="19"/>
  <c r="AC23" i="19"/>
  <c r="E21" i="19"/>
  <c r="H21" i="19"/>
  <c r="K21" i="19"/>
  <c r="N21" i="19"/>
  <c r="Q21" i="19"/>
  <c r="T21" i="19"/>
  <c r="Z21" i="19"/>
  <c r="AC21" i="19"/>
  <c r="E24" i="19"/>
  <c r="H24" i="19"/>
  <c r="K24" i="19"/>
  <c r="N24" i="19"/>
  <c r="Q24" i="19"/>
  <c r="T24" i="19"/>
  <c r="Z24" i="19"/>
  <c r="AC24" i="19"/>
  <c r="E22" i="19"/>
  <c r="H22" i="19"/>
  <c r="K22" i="19"/>
  <c r="N22" i="19"/>
  <c r="Q22" i="19"/>
  <c r="T22" i="19"/>
  <c r="Z22" i="19"/>
  <c r="AC22" i="19"/>
  <c r="E18" i="19"/>
  <c r="H18" i="19"/>
  <c r="K18" i="19"/>
  <c r="N18" i="19"/>
  <c r="Q18" i="19"/>
  <c r="T18" i="19"/>
  <c r="Z18" i="19"/>
  <c r="AC18" i="19"/>
  <c r="E31" i="19"/>
  <c r="H31" i="19"/>
  <c r="K31" i="19"/>
  <c r="N31" i="19"/>
  <c r="Q31" i="19"/>
  <c r="T31" i="19"/>
  <c r="Z31" i="19"/>
  <c r="AC31" i="19"/>
  <c r="E27" i="19"/>
  <c r="H27" i="19"/>
  <c r="K27" i="19"/>
  <c r="N27" i="19"/>
  <c r="Q27" i="19"/>
  <c r="T27" i="19"/>
  <c r="Z27" i="19"/>
  <c r="AC27" i="19"/>
  <c r="E30" i="19"/>
  <c r="H30" i="19"/>
  <c r="K30" i="19"/>
  <c r="N30" i="19"/>
  <c r="Q30" i="19"/>
  <c r="T30" i="19"/>
  <c r="Z30" i="19"/>
  <c r="AC30" i="19"/>
  <c r="E29" i="19"/>
  <c r="H29" i="19"/>
  <c r="K29" i="19"/>
  <c r="N29" i="19"/>
  <c r="Q29" i="19"/>
  <c r="T29" i="19"/>
  <c r="Z29" i="19"/>
  <c r="AC29" i="19"/>
  <c r="E28" i="19"/>
  <c r="H28" i="19"/>
  <c r="K28" i="19"/>
  <c r="N28" i="19"/>
  <c r="Q28" i="19"/>
  <c r="T28" i="19"/>
  <c r="Z28" i="19"/>
  <c r="AC28" i="19"/>
  <c r="E25" i="19"/>
  <c r="H25" i="19"/>
  <c r="K25" i="19"/>
  <c r="N25" i="19"/>
  <c r="Q25" i="19"/>
  <c r="T25" i="19"/>
  <c r="Z25" i="19"/>
  <c r="AC25" i="19"/>
  <c r="E32" i="19"/>
  <c r="H32" i="19"/>
  <c r="K32" i="19"/>
  <c r="N32" i="19"/>
  <c r="Q32" i="19"/>
  <c r="T32" i="19"/>
  <c r="Z32" i="19"/>
  <c r="AC32" i="19"/>
  <c r="E11" i="31"/>
  <c r="H11" i="31"/>
  <c r="K11" i="31"/>
  <c r="N11" i="31"/>
  <c r="Q11" i="31"/>
  <c r="T11" i="31"/>
  <c r="Z11" i="31"/>
  <c r="AC11" i="31"/>
  <c r="E11" i="32"/>
  <c r="H11" i="32"/>
  <c r="K11" i="32"/>
  <c r="Q11" i="32"/>
  <c r="T11" i="32"/>
  <c r="W11" i="32"/>
  <c r="Z11" i="32"/>
  <c r="AC11" i="32"/>
  <c r="E29" i="33"/>
  <c r="K29" i="33"/>
  <c r="N29" i="33"/>
  <c r="Q29" i="33"/>
  <c r="T29" i="33"/>
  <c r="W29" i="33"/>
  <c r="Z29" i="33"/>
  <c r="AC29" i="33"/>
  <c r="E11" i="8"/>
  <c r="H11" i="8"/>
  <c r="K11" i="8"/>
  <c r="Q11" i="8"/>
  <c r="T11" i="8"/>
  <c r="W11" i="8"/>
  <c r="Z11" i="8"/>
  <c r="AC11" i="8"/>
  <c r="E11" i="9"/>
  <c r="H11" i="9"/>
  <c r="K11" i="9"/>
  <c r="N11" i="9"/>
  <c r="Q11" i="9"/>
  <c r="T11" i="9"/>
  <c r="Z11" i="9"/>
  <c r="AC11" i="9"/>
  <c r="AG12" i="30" l="1"/>
  <c r="AG12" i="31"/>
  <c r="AG12" i="32"/>
  <c r="AG25" i="33"/>
  <c r="AG34" i="33"/>
  <c r="AG11" i="33"/>
  <c r="AG26" i="33"/>
  <c r="AG18" i="33"/>
  <c r="AG33" i="33"/>
  <c r="AG22" i="33"/>
  <c r="AG24" i="33"/>
  <c r="AG30" i="33"/>
  <c r="AG19" i="33"/>
  <c r="AG12" i="33"/>
  <c r="AG31" i="33"/>
  <c r="AG27" i="33"/>
  <c r="AG14" i="33"/>
  <c r="AG23" i="33"/>
  <c r="AG13" i="33"/>
  <c r="AG16" i="33"/>
  <c r="AG17" i="33"/>
  <c r="AG32" i="33"/>
  <c r="AG20" i="33"/>
  <c r="AG34" i="8"/>
  <c r="AG27" i="8"/>
  <c r="AG15" i="8"/>
  <c r="AG20" i="8"/>
  <c r="AG14" i="8"/>
  <c r="AG22" i="8"/>
  <c r="AG28" i="8"/>
  <c r="AG17" i="8"/>
  <c r="AG33" i="8"/>
  <c r="AG24" i="8"/>
  <c r="AG19" i="8"/>
  <c r="AG21" i="8"/>
  <c r="AG18" i="8"/>
  <c r="AG13" i="8"/>
  <c r="AG23" i="8"/>
  <c r="AG16" i="8"/>
  <c r="AG30" i="8"/>
  <c r="AG29" i="8"/>
  <c r="AG26" i="8"/>
  <c r="AG25" i="8"/>
  <c r="AG24" i="9"/>
  <c r="AG21" i="9"/>
  <c r="AG27" i="9"/>
  <c r="AG18" i="9"/>
  <c r="AG19" i="9"/>
  <c r="AG16" i="9"/>
  <c r="AG29" i="9"/>
  <c r="AG28" i="9"/>
  <c r="AG30" i="9"/>
  <c r="AG20" i="9"/>
  <c r="AG14" i="9"/>
  <c r="AG13" i="9"/>
  <c r="AG31" i="9"/>
  <c r="AG25" i="9"/>
  <c r="AG32" i="9"/>
  <c r="AG23" i="9"/>
  <c r="AG26" i="9"/>
  <c r="AG15" i="9"/>
  <c r="AG22" i="9"/>
  <c r="AG17" i="9"/>
  <c r="AG21" i="19"/>
  <c r="AG17" i="19"/>
  <c r="AG26" i="19"/>
  <c r="AG27" i="19"/>
  <c r="AG31" i="19"/>
  <c r="AG13" i="19"/>
  <c r="AG28" i="19"/>
  <c r="AG24" i="19"/>
  <c r="AG15" i="19"/>
  <c r="AG20" i="19"/>
  <c r="AG25" i="19"/>
  <c r="AG32" i="15"/>
  <c r="AG31" i="21"/>
  <c r="AG31" i="7"/>
  <c r="AG32" i="30"/>
  <c r="AG31" i="14"/>
  <c r="AG32" i="12"/>
  <c r="AG32" i="18"/>
  <c r="AG31" i="34"/>
  <c r="AG31" i="30"/>
  <c r="AG32" i="34"/>
  <c r="AG32" i="14"/>
  <c r="AG32" i="7"/>
  <c r="AG32" i="21"/>
  <c r="AG32" i="28"/>
  <c r="AG31" i="29"/>
  <c r="AG31" i="12"/>
  <c r="AG32" i="16"/>
  <c r="AG27" i="16"/>
  <c r="AG25" i="16"/>
  <c r="AG23" i="16"/>
  <c r="AG21" i="16"/>
  <c r="AG19" i="16"/>
  <c r="AG17" i="16"/>
  <c r="AG15" i="16"/>
  <c r="AG13" i="16"/>
  <c r="AG32" i="27"/>
  <c r="AG30" i="27"/>
  <c r="AG28" i="27"/>
  <c r="AG26" i="27"/>
  <c r="AG24" i="27"/>
  <c r="AG22" i="27"/>
  <c r="AG20" i="27"/>
  <c r="AG18" i="27"/>
  <c r="AG16" i="27"/>
  <c r="AG14" i="27"/>
  <c r="AG12" i="27"/>
  <c r="AG31" i="5"/>
  <c r="AG29" i="5"/>
  <c r="AG27" i="5"/>
  <c r="AG25" i="5"/>
  <c r="AG23" i="5"/>
  <c r="AG21" i="5"/>
  <c r="AG19" i="5"/>
  <c r="AG17" i="5"/>
  <c r="AG15" i="5"/>
  <c r="AG13" i="5"/>
  <c r="AG32" i="4"/>
  <c r="AG30" i="4"/>
  <c r="AG28" i="4"/>
  <c r="AG26" i="4"/>
  <c r="AG24" i="4"/>
  <c r="AG22" i="4"/>
  <c r="AG20" i="4"/>
  <c r="AG18" i="4"/>
  <c r="AG16" i="4"/>
  <c r="AG14" i="4"/>
  <c r="AG12" i="4"/>
  <c r="AG31" i="3"/>
  <c r="AG29" i="3"/>
  <c r="AG27" i="3"/>
  <c r="AG25" i="3"/>
  <c r="AG23" i="3"/>
  <c r="AG21" i="3"/>
  <c r="AG19" i="3"/>
  <c r="AG17" i="3"/>
  <c r="AG15" i="3"/>
  <c r="AG13" i="3"/>
  <c r="AG32" i="2"/>
  <c r="AG30" i="2"/>
  <c r="AG28" i="2"/>
  <c r="AG26" i="2"/>
  <c r="AG24" i="2"/>
  <c r="AG22" i="2"/>
  <c r="AG20" i="2"/>
  <c r="AG18" i="2"/>
  <c r="AG16" i="2"/>
  <c r="AG14" i="2"/>
  <c r="AG12" i="2"/>
  <c r="AG31" i="6"/>
  <c r="AG29" i="6"/>
  <c r="AG28" i="6"/>
  <c r="AG26" i="6"/>
  <c r="AG12" i="34"/>
  <c r="AG30" i="16"/>
  <c r="AG21" i="6"/>
  <c r="AG13" i="6"/>
  <c r="AG28" i="16"/>
  <c r="AG26" i="16"/>
  <c r="AG24" i="16"/>
  <c r="AG22" i="16"/>
  <c r="AG20" i="16"/>
  <c r="AG18" i="16"/>
  <c r="AG16" i="16"/>
  <c r="AG14" i="16"/>
  <c r="AG12" i="16"/>
  <c r="AG31" i="27"/>
  <c r="AG29" i="27"/>
  <c r="AG27" i="27"/>
  <c r="AG25" i="27"/>
  <c r="AG23" i="27"/>
  <c r="AG21" i="27"/>
  <c r="AG19" i="27"/>
  <c r="AG17" i="27"/>
  <c r="AG15" i="27"/>
  <c r="AG13" i="27"/>
  <c r="AG32" i="5"/>
  <c r="AG30" i="5"/>
  <c r="AG28" i="5"/>
  <c r="AG26" i="5"/>
  <c r="AG24" i="5"/>
  <c r="AG22" i="5"/>
  <c r="AG20" i="5"/>
  <c r="AG18" i="5"/>
  <c r="AG16" i="5"/>
  <c r="AG14" i="5"/>
  <c r="AG12" i="5"/>
  <c r="AG31" i="4"/>
  <c r="AG29" i="4"/>
  <c r="AG27" i="4"/>
  <c r="AG25" i="4"/>
  <c r="AG23" i="4"/>
  <c r="AG21" i="4"/>
  <c r="AG19" i="4"/>
  <c r="AG17" i="4"/>
  <c r="AG15" i="4"/>
  <c r="AG13" i="4"/>
  <c r="AG32" i="3"/>
  <c r="AG30" i="3"/>
  <c r="AG28" i="3"/>
  <c r="AG26" i="3"/>
  <c r="AG24" i="3"/>
  <c r="AG22" i="3"/>
  <c r="AG20" i="3"/>
  <c r="AG18" i="3"/>
  <c r="AG16" i="3"/>
  <c r="AG14" i="3"/>
  <c r="AG12" i="3"/>
  <c r="AG31" i="2"/>
  <c r="AG29" i="2"/>
  <c r="AG27" i="2"/>
  <c r="AG25" i="2"/>
  <c r="AG23" i="2"/>
  <c r="AG21" i="2"/>
  <c r="AG19" i="2"/>
  <c r="AG17" i="2"/>
  <c r="AG15" i="2"/>
  <c r="AG13" i="2"/>
  <c r="AG32" i="6"/>
  <c r="AG30" i="6"/>
  <c r="AG27" i="6"/>
  <c r="AG25" i="6"/>
  <c r="AG24" i="6"/>
  <c r="AG26" i="11"/>
  <c r="AG31" i="16"/>
  <c r="AG18" i="11"/>
  <c r="AG21" i="13"/>
  <c r="AG16" i="6"/>
  <c r="AG29" i="11"/>
  <c r="AG21" i="11"/>
  <c r="AG13" i="11"/>
  <c r="AG26" i="12"/>
  <c r="AG18" i="12"/>
  <c r="AG31" i="13"/>
  <c r="AG18" i="14"/>
  <c r="AG17" i="14"/>
  <c r="AG19" i="6"/>
  <c r="AG32" i="11"/>
  <c r="AG24" i="11"/>
  <c r="AG14" i="6"/>
  <c r="AG27" i="11"/>
  <c r="AG19" i="11"/>
  <c r="AG24" i="13"/>
  <c r="AG13" i="13"/>
  <c r="AG12" i="13"/>
  <c r="AG23" i="14"/>
  <c r="AG17" i="6"/>
  <c r="AG30" i="11"/>
  <c r="AG22" i="11"/>
  <c r="AG14" i="11"/>
  <c r="AG27" i="12"/>
  <c r="AG19" i="12"/>
  <c r="AG32" i="13"/>
  <c r="AG31" i="15"/>
  <c r="AG20" i="6"/>
  <c r="AG12" i="6"/>
  <c r="AG25" i="11"/>
  <c r="AG17" i="11"/>
  <c r="AG30" i="12"/>
  <c r="AG22" i="12"/>
  <c r="AG14" i="12"/>
  <c r="AG18" i="13"/>
  <c r="AG28" i="15"/>
  <c r="AG15" i="6"/>
  <c r="AG28" i="11"/>
  <c r="AG20" i="11"/>
  <c r="AG12" i="11"/>
  <c r="AG25" i="12"/>
  <c r="AG17" i="12"/>
  <c r="AG30" i="13"/>
  <c r="AG26" i="14"/>
  <c r="AG18" i="6"/>
  <c r="AG31" i="11"/>
  <c r="AG23" i="11"/>
  <c r="AG21" i="15"/>
  <c r="AG31" i="10"/>
  <c r="AG13" i="18"/>
  <c r="AG26" i="10"/>
  <c r="AG28" i="22"/>
  <c r="AG29" i="10"/>
  <c r="AG26" i="22"/>
  <c r="AG32" i="23"/>
  <c r="AG32" i="10"/>
  <c r="AG24" i="10"/>
  <c r="AG22" i="10"/>
  <c r="AG20" i="10"/>
  <c r="AG18" i="10"/>
  <c r="AG16" i="10"/>
  <c r="AG14" i="10"/>
  <c r="AG12" i="10"/>
  <c r="AG31" i="20"/>
  <c r="AG29" i="20"/>
  <c r="AG27" i="20"/>
  <c r="AG25" i="20"/>
  <c r="AG27" i="10"/>
  <c r="AG31" i="22"/>
  <c r="AG20" i="22"/>
  <c r="AG30" i="10"/>
  <c r="AG12" i="18"/>
  <c r="AG25" i="10"/>
  <c r="AG24" i="26"/>
  <c r="AG28" i="10"/>
  <c r="AG23" i="10"/>
  <c r="AG21" i="10"/>
  <c r="AG19" i="10"/>
  <c r="AG17" i="10"/>
  <c r="AG15" i="10"/>
  <c r="AG13" i="10"/>
  <c r="AG32" i="20"/>
  <c r="AG30" i="20"/>
  <c r="AG28" i="20"/>
  <c r="AG26" i="20"/>
  <c r="AG23" i="22"/>
  <c r="AG14" i="22"/>
  <c r="AG27" i="23"/>
  <c r="AG19" i="23"/>
  <c r="AG32" i="24"/>
  <c r="AG16" i="26"/>
  <c r="AG30" i="23"/>
  <c r="AG12" i="22"/>
  <c r="AG25" i="23"/>
  <c r="AG17" i="23"/>
  <c r="AG15" i="22"/>
  <c r="AG28" i="23"/>
  <c r="AG20" i="23"/>
  <c r="AG12" i="23"/>
  <c r="AG31" i="23"/>
  <c r="AG27" i="25"/>
  <c r="AG13" i="22"/>
  <c r="AG26" i="23"/>
  <c r="AG18" i="23"/>
  <c r="AG19" i="25"/>
  <c r="AG16" i="22"/>
  <c r="AG29" i="23"/>
  <c r="AG32" i="26"/>
  <c r="AG30" i="25"/>
  <c r="AG22" i="25"/>
  <c r="AG14" i="25"/>
  <c r="AG27" i="26"/>
  <c r="AG19" i="26"/>
  <c r="AG12" i="24"/>
  <c r="AG25" i="25"/>
  <c r="AG17" i="25"/>
  <c r="AG30" i="26"/>
  <c r="AG22" i="26"/>
  <c r="AG14" i="26"/>
  <c r="AG27" i="28"/>
  <c r="AG19" i="28"/>
  <c r="AG32" i="29"/>
  <c r="AG24" i="29"/>
  <c r="AG16" i="29"/>
  <c r="AG28" i="25"/>
  <c r="AG20" i="25"/>
  <c r="AG12" i="25"/>
  <c r="AG25" i="26"/>
  <c r="AG17" i="26"/>
  <c r="AG31" i="25"/>
  <c r="AG23" i="25"/>
  <c r="AG15" i="25"/>
  <c r="AG28" i="26"/>
  <c r="AG20" i="26"/>
  <c r="AG12" i="26"/>
  <c r="AG25" i="28"/>
  <c r="AG17" i="28"/>
  <c r="AG30" i="29"/>
  <c r="AG22" i="29"/>
  <c r="AG14" i="29"/>
  <c r="AG26" i="25"/>
  <c r="AG18" i="25"/>
  <c r="AG31" i="26"/>
  <c r="AG23" i="26"/>
  <c r="AG15" i="26"/>
  <c r="AG28" i="28"/>
  <c r="AG20" i="28"/>
  <c r="AG12" i="28"/>
  <c r="AG25" i="29"/>
  <c r="AG17" i="29"/>
  <c r="AG29" i="25"/>
  <c r="AG21" i="25"/>
  <c r="AG13" i="25"/>
  <c r="AG26" i="26"/>
  <c r="AG18" i="26"/>
  <c r="AG31" i="28"/>
  <c r="AG23" i="28"/>
  <c r="AG15" i="28"/>
  <c r="AG28" i="29"/>
  <c r="AG20" i="29"/>
  <c r="AG12" i="29"/>
  <c r="AG32" i="25"/>
  <c r="AG24" i="25"/>
  <c r="AG16" i="25"/>
  <c r="AG29" i="26"/>
  <c r="AG21" i="26"/>
  <c r="AG17" i="31"/>
  <c r="AG11" i="31"/>
  <c r="AG19" i="32"/>
  <c r="AG11" i="32"/>
  <c r="AG29" i="33"/>
  <c r="AG12" i="8"/>
  <c r="AG11" i="8"/>
  <c r="AG12" i="9"/>
  <c r="AG11" i="9"/>
  <c r="AG29" i="19"/>
  <c r="AG23" i="19"/>
  <c r="AG12" i="19"/>
  <c r="AG32" i="19"/>
  <c r="AG22" i="19"/>
  <c r="AG16" i="19"/>
  <c r="AG18" i="19"/>
  <c r="AG19" i="19"/>
  <c r="AG30" i="19"/>
  <c r="AG14" i="19"/>
  <c r="U17" i="17"/>
  <c r="F17" i="17"/>
  <c r="O17" i="17"/>
  <c r="R17" i="17"/>
  <c r="X17" i="17"/>
  <c r="AA17" i="17"/>
  <c r="I17" i="17"/>
  <c r="L17" i="17"/>
  <c r="C17" i="17"/>
  <c r="AC26" i="1"/>
  <c r="Z26" i="1"/>
  <c r="W26" i="1"/>
  <c r="T26" i="1"/>
  <c r="Q26" i="1"/>
  <c r="N26" i="1"/>
  <c r="K26" i="1"/>
  <c r="H26" i="1"/>
  <c r="W25" i="1"/>
  <c r="Z25" i="1"/>
  <c r="AH17" i="17" l="1"/>
  <c r="AG26" i="1"/>
  <c r="AJ26" i="1" s="1"/>
  <c r="E20" i="1"/>
  <c r="N21" i="1" l="1"/>
  <c r="N19" i="1"/>
  <c r="N14" i="1"/>
  <c r="N24" i="1"/>
  <c r="N27" i="1"/>
  <c r="N18" i="1"/>
  <c r="N11" i="1"/>
  <c r="N17" i="1"/>
  <c r="N20" i="1"/>
  <c r="N31" i="1"/>
  <c r="N13" i="1"/>
  <c r="N32" i="1"/>
  <c r="N29" i="1"/>
  <c r="N16" i="1"/>
  <c r="N12" i="1"/>
  <c r="N15" i="1"/>
  <c r="N22" i="1"/>
  <c r="N25" i="1"/>
  <c r="N28" i="1"/>
  <c r="N30" i="1"/>
  <c r="N23" i="1"/>
  <c r="AC11" i="19" l="1"/>
  <c r="Z11" i="19"/>
  <c r="T11" i="19"/>
  <c r="Q11" i="19"/>
  <c r="N11" i="19"/>
  <c r="K11" i="19"/>
  <c r="H11" i="19"/>
  <c r="E11" i="19"/>
  <c r="AC11" i="30"/>
  <c r="W11" i="30"/>
  <c r="T11" i="30"/>
  <c r="Q11" i="30"/>
  <c r="N11" i="30"/>
  <c r="K11" i="30"/>
  <c r="H11" i="30"/>
  <c r="E11" i="30"/>
  <c r="AC11" i="29"/>
  <c r="Z11" i="29"/>
  <c r="W11" i="29"/>
  <c r="T11" i="29"/>
  <c r="N11" i="29"/>
  <c r="K11" i="29"/>
  <c r="H11" i="29"/>
  <c r="E11" i="29"/>
  <c r="Z11" i="28"/>
  <c r="W11" i="28"/>
  <c r="T11" i="28"/>
  <c r="Q11" i="28"/>
  <c r="N11" i="28"/>
  <c r="K11" i="28"/>
  <c r="H11" i="28"/>
  <c r="E11" i="28"/>
  <c r="AC11" i="26"/>
  <c r="Z11" i="26"/>
  <c r="T11" i="26"/>
  <c r="Q11" i="26"/>
  <c r="N11" i="26"/>
  <c r="K11" i="26"/>
  <c r="H11" i="26"/>
  <c r="E11" i="26"/>
  <c r="AC11" i="25"/>
  <c r="Z11" i="25"/>
  <c r="W11" i="25"/>
  <c r="Q11" i="25"/>
  <c r="N11" i="25"/>
  <c r="K11" i="25"/>
  <c r="H11" i="25"/>
  <c r="E11" i="25"/>
  <c r="AC11" i="24"/>
  <c r="Z11" i="24"/>
  <c r="W11" i="24"/>
  <c r="Q11" i="24"/>
  <c r="N11" i="24"/>
  <c r="K11" i="24"/>
  <c r="H11" i="24"/>
  <c r="E11" i="24"/>
  <c r="AC11" i="23"/>
  <c r="Z11" i="23"/>
  <c r="W11" i="23"/>
  <c r="T11" i="23"/>
  <c r="Q11" i="23"/>
  <c r="N11" i="23"/>
  <c r="K11" i="23"/>
  <c r="H11" i="23"/>
  <c r="E11" i="23"/>
  <c r="AC11" i="22"/>
  <c r="Z11" i="22"/>
  <c r="W11" i="22"/>
  <c r="T11" i="22"/>
  <c r="Q11" i="22"/>
  <c r="N11" i="22"/>
  <c r="K11" i="22"/>
  <c r="H11" i="22"/>
  <c r="E11" i="22"/>
  <c r="AC11" i="21"/>
  <c r="Z11" i="21"/>
  <c r="W11" i="21"/>
  <c r="T11" i="21"/>
  <c r="Q11" i="21"/>
  <c r="N11" i="21"/>
  <c r="K11" i="21"/>
  <c r="H11" i="21"/>
  <c r="E11" i="21"/>
  <c r="AC11" i="20"/>
  <c r="Z11" i="20"/>
  <c r="W11" i="20"/>
  <c r="T11" i="20"/>
  <c r="Q11" i="20"/>
  <c r="N11" i="20"/>
  <c r="K11" i="20"/>
  <c r="H11" i="20"/>
  <c r="E11" i="20"/>
  <c r="AC11" i="10"/>
  <c r="Z11" i="10"/>
  <c r="W11" i="10"/>
  <c r="T11" i="10"/>
  <c r="Q11" i="10"/>
  <c r="N11" i="10"/>
  <c r="K11" i="10"/>
  <c r="H11" i="10"/>
  <c r="E11" i="10"/>
  <c r="AC11" i="18"/>
  <c r="Z11" i="18"/>
  <c r="W11" i="18"/>
  <c r="T11" i="18"/>
  <c r="Q11" i="18"/>
  <c r="N11" i="18"/>
  <c r="K11" i="18"/>
  <c r="H11" i="18"/>
  <c r="E11" i="18"/>
  <c r="AC11" i="7"/>
  <c r="Z11" i="7"/>
  <c r="W11" i="7"/>
  <c r="T11" i="7"/>
  <c r="Q11" i="7"/>
  <c r="N11" i="7"/>
  <c r="K11" i="7"/>
  <c r="H11" i="7"/>
  <c r="E11" i="7"/>
  <c r="AC11" i="15"/>
  <c r="Z11" i="15"/>
  <c r="W11" i="15"/>
  <c r="T11" i="15"/>
  <c r="Q11" i="15"/>
  <c r="N11" i="15"/>
  <c r="K11" i="15"/>
  <c r="H11" i="15"/>
  <c r="E11" i="15"/>
  <c r="AC11" i="14"/>
  <c r="Z11" i="14"/>
  <c r="W11" i="14"/>
  <c r="T11" i="14"/>
  <c r="Q11" i="14"/>
  <c r="N11" i="14"/>
  <c r="K11" i="14"/>
  <c r="H11" i="14"/>
  <c r="E11" i="14"/>
  <c r="AC11" i="13"/>
  <c r="Z11" i="13"/>
  <c r="W11" i="13"/>
  <c r="T11" i="13"/>
  <c r="Q11" i="13"/>
  <c r="N11" i="13"/>
  <c r="K11" i="13"/>
  <c r="H11" i="13"/>
  <c r="E11" i="13"/>
  <c r="AC11" i="12"/>
  <c r="Z11" i="12"/>
  <c r="W11" i="12"/>
  <c r="T11" i="12"/>
  <c r="Q11" i="12"/>
  <c r="N11" i="12"/>
  <c r="K11" i="12"/>
  <c r="H11" i="12"/>
  <c r="E11" i="12"/>
  <c r="AC11" i="11"/>
  <c r="Z11" i="11"/>
  <c r="W11" i="11"/>
  <c r="T11" i="11"/>
  <c r="Q11" i="11"/>
  <c r="N11" i="11"/>
  <c r="K11" i="11"/>
  <c r="H11" i="11"/>
  <c r="E11" i="11"/>
  <c r="AC11" i="6"/>
  <c r="Z11" i="6"/>
  <c r="W11" i="6"/>
  <c r="T11" i="6"/>
  <c r="Q11" i="6"/>
  <c r="N11" i="6"/>
  <c r="K11" i="6"/>
  <c r="H11" i="6"/>
  <c r="E11" i="6"/>
  <c r="AC11" i="2"/>
  <c r="Z11" i="2"/>
  <c r="W11" i="2"/>
  <c r="T11" i="2"/>
  <c r="Q11" i="2"/>
  <c r="N11" i="2"/>
  <c r="K11" i="2"/>
  <c r="H11" i="2"/>
  <c r="E11" i="2"/>
  <c r="AC11" i="3"/>
  <c r="Z11" i="3"/>
  <c r="W11" i="3"/>
  <c r="T11" i="3"/>
  <c r="Q11" i="3"/>
  <c r="N11" i="3"/>
  <c r="K11" i="3"/>
  <c r="H11" i="3"/>
  <c r="E11" i="3"/>
  <c r="AC11" i="4"/>
  <c r="Z11" i="4"/>
  <c r="W11" i="4"/>
  <c r="T11" i="4"/>
  <c r="Q11" i="4"/>
  <c r="N11" i="4"/>
  <c r="K11" i="4"/>
  <c r="H11" i="4"/>
  <c r="E11" i="4"/>
  <c r="AC11" i="5"/>
  <c r="Z11" i="5"/>
  <c r="W11" i="5"/>
  <c r="T11" i="5"/>
  <c r="Q11" i="5"/>
  <c r="N11" i="5"/>
  <c r="K11" i="5"/>
  <c r="H11" i="5"/>
  <c r="E11" i="5"/>
  <c r="AC11" i="27"/>
  <c r="Z11" i="27"/>
  <c r="W11" i="27"/>
  <c r="T11" i="27"/>
  <c r="Q11" i="27"/>
  <c r="N11" i="27"/>
  <c r="K11" i="27"/>
  <c r="H11" i="27"/>
  <c r="E11" i="27"/>
  <c r="AC11" i="16"/>
  <c r="Z11" i="16"/>
  <c r="W11" i="16"/>
  <c r="T11" i="16"/>
  <c r="Q11" i="16"/>
  <c r="N11" i="16"/>
  <c r="K11" i="16"/>
  <c r="H11" i="16"/>
  <c r="E11" i="16"/>
  <c r="AC11" i="34"/>
  <c r="Z11" i="34"/>
  <c r="W11" i="34"/>
  <c r="T11" i="34"/>
  <c r="Q11" i="34"/>
  <c r="N11" i="34"/>
  <c r="K11" i="34"/>
  <c r="H11" i="34"/>
  <c r="E11" i="34"/>
  <c r="U27" i="17"/>
  <c r="F27" i="17"/>
  <c r="O27" i="17"/>
  <c r="R27" i="17"/>
  <c r="X27" i="17"/>
  <c r="AA27" i="17"/>
  <c r="I27" i="17"/>
  <c r="L27" i="17"/>
  <c r="U26" i="17"/>
  <c r="F26" i="17"/>
  <c r="O26" i="17"/>
  <c r="R26" i="17"/>
  <c r="X26" i="17"/>
  <c r="AA26" i="17"/>
  <c r="I26" i="17"/>
  <c r="L26" i="17"/>
  <c r="U15" i="17"/>
  <c r="F15" i="17"/>
  <c r="O15" i="17"/>
  <c r="R15" i="17"/>
  <c r="X15" i="17"/>
  <c r="AA15" i="17"/>
  <c r="I15" i="17"/>
  <c r="L15" i="17"/>
  <c r="U14" i="17"/>
  <c r="F14" i="17"/>
  <c r="O14" i="17"/>
  <c r="R14" i="17"/>
  <c r="X14" i="17"/>
  <c r="AA14" i="17"/>
  <c r="I14" i="17"/>
  <c r="L14" i="17"/>
  <c r="U23" i="17"/>
  <c r="F23" i="17"/>
  <c r="O23" i="17"/>
  <c r="R23" i="17"/>
  <c r="X23" i="17"/>
  <c r="AA23" i="17"/>
  <c r="I23" i="17"/>
  <c r="L23" i="17"/>
  <c r="U28" i="17"/>
  <c r="F28" i="17"/>
  <c r="O28" i="17"/>
  <c r="R28" i="17"/>
  <c r="X28" i="17"/>
  <c r="AA28" i="17"/>
  <c r="I28" i="17"/>
  <c r="L28" i="17"/>
  <c r="U25" i="17"/>
  <c r="F25" i="17"/>
  <c r="O25" i="17"/>
  <c r="R25" i="17"/>
  <c r="X25" i="17"/>
  <c r="AA25" i="17"/>
  <c r="I25" i="17"/>
  <c r="L25" i="17"/>
  <c r="U21" i="17"/>
  <c r="F21" i="17"/>
  <c r="O21" i="17"/>
  <c r="R21" i="17"/>
  <c r="X21" i="17"/>
  <c r="AA21" i="17"/>
  <c r="I21" i="17"/>
  <c r="L21" i="17"/>
  <c r="U31" i="17"/>
  <c r="F31" i="17"/>
  <c r="O31" i="17"/>
  <c r="R31" i="17"/>
  <c r="X31" i="17"/>
  <c r="AA31" i="17"/>
  <c r="I31" i="17"/>
  <c r="L31" i="17"/>
  <c r="U30" i="17"/>
  <c r="F30" i="17"/>
  <c r="O30" i="17"/>
  <c r="R30" i="17"/>
  <c r="X30" i="17"/>
  <c r="AA30" i="17"/>
  <c r="I30" i="17"/>
  <c r="L30" i="17"/>
  <c r="U12" i="17"/>
  <c r="F12" i="17"/>
  <c r="O12" i="17"/>
  <c r="R12" i="17"/>
  <c r="X12" i="17"/>
  <c r="AA12" i="17"/>
  <c r="I12" i="17"/>
  <c r="L12" i="17"/>
  <c r="U18" i="17"/>
  <c r="F18" i="17"/>
  <c r="O18" i="17"/>
  <c r="R18" i="17"/>
  <c r="X18" i="17"/>
  <c r="AA18" i="17"/>
  <c r="I18" i="17"/>
  <c r="L18" i="17"/>
  <c r="U29" i="17"/>
  <c r="F29" i="17"/>
  <c r="O29" i="17"/>
  <c r="R29" i="17"/>
  <c r="X29" i="17"/>
  <c r="AA29" i="17"/>
  <c r="I29" i="17"/>
  <c r="L29" i="17"/>
  <c r="U19" i="17"/>
  <c r="F19" i="17"/>
  <c r="O19" i="17"/>
  <c r="R19" i="17"/>
  <c r="X19" i="17"/>
  <c r="AA19" i="17"/>
  <c r="I19" i="17"/>
  <c r="L19" i="17"/>
  <c r="U33" i="17"/>
  <c r="F33" i="17"/>
  <c r="O33" i="17"/>
  <c r="R33" i="17"/>
  <c r="X33" i="17"/>
  <c r="AA33" i="17"/>
  <c r="I33" i="17"/>
  <c r="L33" i="17"/>
  <c r="U11" i="17"/>
  <c r="F11" i="17"/>
  <c r="O11" i="17"/>
  <c r="R11" i="17"/>
  <c r="X11" i="17"/>
  <c r="AA11" i="17"/>
  <c r="I11" i="17"/>
  <c r="L11" i="17"/>
  <c r="U22" i="17"/>
  <c r="F22" i="17"/>
  <c r="O22" i="17"/>
  <c r="R22" i="17"/>
  <c r="X22" i="17"/>
  <c r="AA22" i="17"/>
  <c r="I22" i="17"/>
  <c r="L22" i="17"/>
  <c r="U16" i="17"/>
  <c r="F16" i="17"/>
  <c r="O16" i="17"/>
  <c r="R16" i="17"/>
  <c r="X16" i="17"/>
  <c r="AA16" i="17"/>
  <c r="I16" i="17"/>
  <c r="L16" i="17"/>
  <c r="U20" i="17"/>
  <c r="F20" i="17"/>
  <c r="O20" i="17"/>
  <c r="R20" i="17"/>
  <c r="X20" i="17"/>
  <c r="AA20" i="17"/>
  <c r="I20" i="17"/>
  <c r="L20" i="17"/>
  <c r="U24" i="17"/>
  <c r="F24" i="17"/>
  <c r="O24" i="17"/>
  <c r="R24" i="17"/>
  <c r="X24" i="17"/>
  <c r="AA24" i="17"/>
  <c r="I24" i="17"/>
  <c r="L24" i="17"/>
  <c r="U13" i="17"/>
  <c r="F13" i="17"/>
  <c r="O13" i="17"/>
  <c r="R13" i="17"/>
  <c r="X13" i="17"/>
  <c r="AA13" i="17"/>
  <c r="I13" i="17"/>
  <c r="L13" i="17"/>
  <c r="E21" i="1"/>
  <c r="H21" i="1"/>
  <c r="K21" i="1"/>
  <c r="Q21" i="1"/>
  <c r="T21" i="1"/>
  <c r="W21" i="1"/>
  <c r="Z21" i="1"/>
  <c r="AC21" i="1"/>
  <c r="E19" i="1"/>
  <c r="H19" i="1"/>
  <c r="K19" i="1"/>
  <c r="Q19" i="1"/>
  <c r="T19" i="1"/>
  <c r="W19" i="1"/>
  <c r="Z19" i="1"/>
  <c r="AC19" i="1"/>
  <c r="E14" i="1"/>
  <c r="H14" i="1"/>
  <c r="K14" i="1"/>
  <c r="Q14" i="1"/>
  <c r="T14" i="1"/>
  <c r="W14" i="1"/>
  <c r="Z14" i="1"/>
  <c r="AC14" i="1"/>
  <c r="E24" i="1"/>
  <c r="H24" i="1"/>
  <c r="K24" i="1"/>
  <c r="Q24" i="1"/>
  <c r="T24" i="1"/>
  <c r="W24" i="1"/>
  <c r="Z24" i="1"/>
  <c r="AC24" i="1"/>
  <c r="E27" i="1"/>
  <c r="H27" i="1"/>
  <c r="K27" i="1"/>
  <c r="Q27" i="1"/>
  <c r="T27" i="1"/>
  <c r="W27" i="1"/>
  <c r="Z27" i="1"/>
  <c r="AC27" i="1"/>
  <c r="E18" i="1"/>
  <c r="H18" i="1"/>
  <c r="K18" i="1"/>
  <c r="Q18" i="1"/>
  <c r="T18" i="1"/>
  <c r="W18" i="1"/>
  <c r="Z18" i="1"/>
  <c r="AC18" i="1"/>
  <c r="E11" i="1"/>
  <c r="H11" i="1"/>
  <c r="K11" i="1"/>
  <c r="Q11" i="1"/>
  <c r="T11" i="1"/>
  <c r="W11" i="1"/>
  <c r="Z11" i="1"/>
  <c r="AC11" i="1"/>
  <c r="E17" i="1"/>
  <c r="H17" i="1"/>
  <c r="K17" i="1"/>
  <c r="Q17" i="1"/>
  <c r="T17" i="1"/>
  <c r="W17" i="1"/>
  <c r="Z17" i="1"/>
  <c r="AC17" i="1"/>
  <c r="H20" i="1"/>
  <c r="K20" i="1"/>
  <c r="Q20" i="1"/>
  <c r="T20" i="1"/>
  <c r="W20" i="1"/>
  <c r="Z20" i="1"/>
  <c r="AC20" i="1"/>
  <c r="E31" i="1"/>
  <c r="H31" i="1"/>
  <c r="K31" i="1"/>
  <c r="Q31" i="1"/>
  <c r="T31" i="1"/>
  <c r="W31" i="1"/>
  <c r="Z31" i="1"/>
  <c r="AC31" i="1"/>
  <c r="E13" i="1"/>
  <c r="H13" i="1"/>
  <c r="K13" i="1"/>
  <c r="Q13" i="1"/>
  <c r="T13" i="1"/>
  <c r="W13" i="1"/>
  <c r="Z13" i="1"/>
  <c r="AC13" i="1"/>
  <c r="E32" i="1"/>
  <c r="H32" i="1"/>
  <c r="K32" i="1"/>
  <c r="Q32" i="1"/>
  <c r="T32" i="1"/>
  <c r="W32" i="1"/>
  <c r="Z32" i="1"/>
  <c r="AC32" i="1"/>
  <c r="E29" i="1"/>
  <c r="H29" i="1"/>
  <c r="K29" i="1"/>
  <c r="Q29" i="1"/>
  <c r="T29" i="1"/>
  <c r="W29" i="1"/>
  <c r="Z29" i="1"/>
  <c r="AC29" i="1"/>
  <c r="E16" i="1"/>
  <c r="H16" i="1"/>
  <c r="K16" i="1"/>
  <c r="Q16" i="1"/>
  <c r="T16" i="1"/>
  <c r="W16" i="1"/>
  <c r="Z16" i="1"/>
  <c r="AC16" i="1"/>
  <c r="E12" i="1"/>
  <c r="H12" i="1"/>
  <c r="K12" i="1"/>
  <c r="Q12" i="1"/>
  <c r="T12" i="1"/>
  <c r="W12" i="1"/>
  <c r="Z12" i="1"/>
  <c r="AC12" i="1"/>
  <c r="E15" i="1"/>
  <c r="H15" i="1"/>
  <c r="K15" i="1"/>
  <c r="Q15" i="1"/>
  <c r="T15" i="1"/>
  <c r="W15" i="1"/>
  <c r="Z15" i="1"/>
  <c r="AC15" i="1"/>
  <c r="E22" i="1"/>
  <c r="H22" i="1"/>
  <c r="K22" i="1"/>
  <c r="Q22" i="1"/>
  <c r="T22" i="1"/>
  <c r="W22" i="1"/>
  <c r="Z22" i="1"/>
  <c r="AC22" i="1"/>
  <c r="E25" i="1"/>
  <c r="H25" i="1"/>
  <c r="K25" i="1"/>
  <c r="Q25" i="1"/>
  <c r="T25" i="1"/>
  <c r="AC25" i="1"/>
  <c r="E28" i="1"/>
  <c r="H28" i="1"/>
  <c r="K28" i="1"/>
  <c r="Q28" i="1"/>
  <c r="T28" i="1"/>
  <c r="W28" i="1"/>
  <c r="Z28" i="1"/>
  <c r="AC28" i="1"/>
  <c r="H30" i="1"/>
  <c r="K30" i="1"/>
  <c r="Q30" i="1"/>
  <c r="T30" i="1"/>
  <c r="W30" i="1"/>
  <c r="Z30" i="1"/>
  <c r="AC30" i="1"/>
  <c r="W23" i="1"/>
  <c r="AG20" i="1" l="1"/>
  <c r="AJ20" i="1" s="1"/>
  <c r="AG17" i="1"/>
  <c r="AJ17" i="1" s="1"/>
  <c r="AG11" i="1"/>
  <c r="AJ11" i="1" s="1"/>
  <c r="AG18" i="1"/>
  <c r="AJ18" i="1" s="1"/>
  <c r="AI32" i="17" s="1"/>
  <c r="AK32" i="17" s="1"/>
  <c r="AG27" i="1"/>
  <c r="AJ27" i="1" s="1"/>
  <c r="AG24" i="1"/>
  <c r="AJ24" i="1" s="1"/>
  <c r="AG14" i="1"/>
  <c r="AJ14" i="1" s="1"/>
  <c r="AG19" i="1"/>
  <c r="AJ19" i="1" s="1"/>
  <c r="AG21" i="1"/>
  <c r="AJ21" i="1" s="1"/>
  <c r="AG25" i="1"/>
  <c r="AJ25" i="1" s="1"/>
  <c r="AG22" i="1"/>
  <c r="AJ22" i="1" s="1"/>
  <c r="AG15" i="1"/>
  <c r="AJ15" i="1" s="1"/>
  <c r="AG12" i="1"/>
  <c r="AJ12" i="1" s="1"/>
  <c r="AG16" i="1"/>
  <c r="AJ16" i="1" s="1"/>
  <c r="AG29" i="1"/>
  <c r="AJ29" i="1" s="1"/>
  <c r="AG32" i="1"/>
  <c r="AJ32" i="1" s="1"/>
  <c r="AG13" i="1"/>
  <c r="AJ13" i="1" s="1"/>
  <c r="AG31" i="1"/>
  <c r="AJ31" i="1" s="1"/>
  <c r="AG30" i="1"/>
  <c r="AJ30" i="1" s="1"/>
  <c r="AG28" i="1"/>
  <c r="AJ28" i="1" s="1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D31" i="36"/>
  <c r="C31" i="36"/>
  <c r="AK30" i="36"/>
  <c r="AP30" i="36" s="1"/>
  <c r="AK29" i="36"/>
  <c r="AP29" i="36" s="1"/>
  <c r="AK28" i="36"/>
  <c r="AP28" i="36" s="1"/>
  <c r="AK27" i="36"/>
  <c r="AP27" i="36" s="1"/>
  <c r="AK26" i="36"/>
  <c r="AP26" i="36" s="1"/>
  <c r="AK25" i="36"/>
  <c r="AP25" i="36" s="1"/>
  <c r="AK24" i="36"/>
  <c r="AP24" i="36" s="1"/>
  <c r="AO23" i="36"/>
  <c r="AN23" i="36"/>
  <c r="AM23" i="36"/>
  <c r="AL23" i="36"/>
  <c r="AK23" i="36"/>
  <c r="AO22" i="36"/>
  <c r="AN22" i="36"/>
  <c r="AM22" i="36"/>
  <c r="AL22" i="36"/>
  <c r="AK22" i="36"/>
  <c r="AO21" i="36"/>
  <c r="AN21" i="36"/>
  <c r="AM21" i="36"/>
  <c r="AL21" i="36"/>
  <c r="AK21" i="36"/>
  <c r="AO20" i="36"/>
  <c r="AN20" i="36"/>
  <c r="AM20" i="36"/>
  <c r="AL20" i="36"/>
  <c r="AK20" i="36"/>
  <c r="AO19" i="36"/>
  <c r="AN19" i="36"/>
  <c r="AM19" i="36"/>
  <c r="AL19" i="36"/>
  <c r="AK19" i="36"/>
  <c r="AO18" i="36"/>
  <c r="AN18" i="36"/>
  <c r="AM18" i="36"/>
  <c r="AL18" i="36"/>
  <c r="AK18" i="36"/>
  <c r="AO17" i="36"/>
  <c r="AN17" i="36"/>
  <c r="AM17" i="36"/>
  <c r="AL17" i="36"/>
  <c r="AK17" i="36"/>
  <c r="AO16" i="36"/>
  <c r="AN16" i="36"/>
  <c r="AM16" i="36"/>
  <c r="AL16" i="36"/>
  <c r="AK16" i="36"/>
  <c r="AO15" i="36"/>
  <c r="AN15" i="36"/>
  <c r="AM15" i="36"/>
  <c r="AL15" i="36"/>
  <c r="AK15" i="36"/>
  <c r="AO14" i="36"/>
  <c r="AN14" i="36"/>
  <c r="AM14" i="36"/>
  <c r="AL14" i="36"/>
  <c r="AK14" i="36"/>
  <c r="AO13" i="36"/>
  <c r="AN13" i="36"/>
  <c r="AM13" i="36"/>
  <c r="AL13" i="36"/>
  <c r="AK13" i="36"/>
  <c r="AO12" i="36"/>
  <c r="AN12" i="36"/>
  <c r="AM12" i="36"/>
  <c r="AL12" i="36"/>
  <c r="AK12" i="36"/>
  <c r="AO11" i="36"/>
  <c r="AN11" i="36"/>
  <c r="AM11" i="36"/>
  <c r="AL11" i="36"/>
  <c r="AK11" i="36"/>
  <c r="AO10" i="36"/>
  <c r="AN10" i="36"/>
  <c r="AM10" i="36"/>
  <c r="AL10" i="36"/>
  <c r="AK10" i="36"/>
  <c r="AO6" i="36"/>
  <c r="AN6" i="36"/>
  <c r="AM6" i="36"/>
  <c r="AL6" i="36"/>
  <c r="AK6" i="36"/>
  <c r="AO8" i="36"/>
  <c r="AN8" i="36"/>
  <c r="AM8" i="36"/>
  <c r="AL8" i="36"/>
  <c r="AK8" i="36"/>
  <c r="AO5" i="36"/>
  <c r="AN5" i="36"/>
  <c r="AM5" i="36"/>
  <c r="AL5" i="36"/>
  <c r="AK5" i="36"/>
  <c r="AO9" i="36"/>
  <c r="AN9" i="36"/>
  <c r="AM9" i="36"/>
  <c r="AL9" i="36"/>
  <c r="AK9" i="36"/>
  <c r="AO7" i="36"/>
  <c r="AN7" i="36"/>
  <c r="AM7" i="36"/>
  <c r="AL7" i="36"/>
  <c r="AK7" i="36"/>
  <c r="AO3" i="36"/>
  <c r="AN3" i="36"/>
  <c r="AM3" i="36"/>
  <c r="AL3" i="36"/>
  <c r="AK3" i="36"/>
  <c r="AO4" i="36"/>
  <c r="AN4" i="36"/>
  <c r="AM4" i="36"/>
  <c r="AL4" i="36"/>
  <c r="AK4" i="36"/>
  <c r="AI17" i="17" l="1"/>
  <c r="AK17" i="17" s="1"/>
  <c r="AQ6" i="36"/>
  <c r="AP6" i="36"/>
  <c r="AP4" i="36"/>
  <c r="AQ4" i="36"/>
  <c r="AQ8" i="36"/>
  <c r="AQ23" i="36"/>
  <c r="AP17" i="36"/>
  <c r="AP19" i="36"/>
  <c r="AQ18" i="36"/>
  <c r="AP13" i="36"/>
  <c r="AQ5" i="36"/>
  <c r="AQ7" i="36"/>
  <c r="AP20" i="36"/>
  <c r="AQ13" i="36"/>
  <c r="AQ19" i="36"/>
  <c r="AP22" i="36"/>
  <c r="AQ11" i="36"/>
  <c r="AP8" i="36"/>
  <c r="AQ16" i="36"/>
  <c r="AL31" i="36"/>
  <c r="AP9" i="36"/>
  <c r="AP12" i="36"/>
  <c r="AP15" i="36"/>
  <c r="AP18" i="36"/>
  <c r="AQ22" i="36"/>
  <c r="AP23" i="36"/>
  <c r="AM31" i="36"/>
  <c r="AP5" i="36"/>
  <c r="AQ15" i="36"/>
  <c r="AP16" i="36"/>
  <c r="AQ20" i="36"/>
  <c r="AN31" i="36"/>
  <c r="AQ9" i="36"/>
  <c r="AQ10" i="36"/>
  <c r="AP21" i="36"/>
  <c r="AO31" i="36"/>
  <c r="AP7" i="36"/>
  <c r="AP14" i="36"/>
  <c r="AQ21" i="36"/>
  <c r="AQ14" i="36"/>
  <c r="AQ17" i="36"/>
  <c r="AP3" i="36"/>
  <c r="AP10" i="36"/>
  <c r="AQ12" i="36"/>
  <c r="AP11" i="36"/>
  <c r="AQ3" i="36"/>
  <c r="AK31" i="36"/>
  <c r="AP31" i="36" l="1"/>
  <c r="AM5" i="35" l="1"/>
  <c r="AN5" i="35"/>
  <c r="AO5" i="35"/>
  <c r="AM15" i="35"/>
  <c r="AN15" i="35"/>
  <c r="AO15" i="35"/>
  <c r="C31" i="35" l="1"/>
  <c r="D31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K4" i="35"/>
  <c r="AK15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3" i="35"/>
  <c r="AK16" i="35"/>
  <c r="AK24" i="35"/>
  <c r="AK7" i="35"/>
  <c r="AK11" i="35"/>
  <c r="AK8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O3" i="35"/>
  <c r="AN10" i="35"/>
  <c r="AM10" i="35"/>
  <c r="AL10" i="35"/>
  <c r="AO23" i="35"/>
  <c r="AN19" i="35"/>
  <c r="AM19" i="35"/>
  <c r="AL3" i="35"/>
  <c r="AO4" i="35"/>
  <c r="AN3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M3" i="35"/>
  <c r="AL11" i="35"/>
  <c r="AO11" i="35"/>
  <c r="AN13" i="35"/>
  <c r="AM7" i="35"/>
  <c r="AL13" i="35"/>
  <c r="AO22" i="35"/>
  <c r="AN20" i="35"/>
  <c r="AM20" i="35"/>
  <c r="AL15" i="35"/>
  <c r="AL8" i="35"/>
  <c r="AL5" i="35"/>
  <c r="AN4" i="35"/>
  <c r="AM4" i="35"/>
  <c r="AL4" i="35"/>
  <c r="AP21" i="35" l="1"/>
  <c r="AL31" i="35"/>
  <c r="AQ6" i="35"/>
  <c r="AQ21" i="35"/>
  <c r="AQ13" i="35"/>
  <c r="AQ5" i="35"/>
  <c r="AQ7" i="35"/>
  <c r="AQ12" i="35"/>
  <c r="AQ15" i="35"/>
  <c r="AQ3" i="35"/>
  <c r="AQ14" i="35"/>
  <c r="AQ11" i="35"/>
  <c r="AQ4" i="35"/>
  <c r="AQ9" i="35"/>
  <c r="AQ18" i="35"/>
  <c r="AQ16" i="35"/>
  <c r="AQ20" i="35"/>
  <c r="AQ10" i="35"/>
  <c r="AM8" i="35" l="1"/>
  <c r="AN8" i="35"/>
  <c r="AN31" i="35" s="1"/>
  <c r="AO8" i="35"/>
  <c r="AO31" i="35" s="1"/>
  <c r="AQ8" i="35" l="1"/>
  <c r="AQ17" i="35"/>
  <c r="AM31" i="35"/>
  <c r="AQ19" i="35"/>
  <c r="AQ22" i="35"/>
  <c r="AQ23" i="35"/>
  <c r="AH27" i="17" l="1"/>
  <c r="C27" i="17"/>
  <c r="B32" i="19" s="1"/>
  <c r="B32" i="9" s="1"/>
  <c r="B33" i="8" s="1"/>
  <c r="AI26" i="17"/>
  <c r="C26" i="17"/>
  <c r="AI27" i="17" l="1"/>
  <c r="AK27" i="17" s="1"/>
  <c r="AH32" i="19" s="1"/>
  <c r="AJ32" i="19" s="1"/>
  <c r="AH32" i="9" s="1"/>
  <c r="AJ32" i="9" s="1"/>
  <c r="AH33" i="8" s="1"/>
  <c r="AJ33" i="8" s="1"/>
  <c r="AH26" i="17"/>
  <c r="AK26" i="17" s="1"/>
  <c r="C15" i="17" l="1"/>
  <c r="AH15" i="17" l="1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K31" i="35"/>
  <c r="AP15" i="35"/>
  <c r="AP11" i="35"/>
  <c r="AP10" i="35"/>
  <c r="AP16" i="35"/>
  <c r="AP4" i="35"/>
  <c r="AP17" i="35"/>
  <c r="AP18" i="35"/>
  <c r="AP25" i="35"/>
  <c r="AP9" i="35"/>
  <c r="AP14" i="35"/>
  <c r="AP22" i="35"/>
  <c r="AP12" i="35"/>
  <c r="AP8" i="35"/>
  <c r="AP6" i="35"/>
  <c r="AP20" i="35"/>
  <c r="AP5" i="35"/>
  <c r="AP23" i="35"/>
  <c r="AP3" i="35"/>
  <c r="AP19" i="35"/>
  <c r="AP7" i="35"/>
  <c r="AP13" i="35"/>
  <c r="C20" i="17"/>
  <c r="C24" i="17"/>
  <c r="C11" i="17"/>
  <c r="C22" i="17"/>
  <c r="B17" i="19" s="1"/>
  <c r="C19" i="17"/>
  <c r="C16" i="17"/>
  <c r="B19" i="19" s="1"/>
  <c r="B20" i="9" s="1"/>
  <c r="C30" i="17"/>
  <c r="C12" i="17"/>
  <c r="B15" i="19" s="1"/>
  <c r="C21" i="17"/>
  <c r="B23" i="19" s="1"/>
  <c r="C14" i="17"/>
  <c r="C29" i="17"/>
  <c r="C18" i="17"/>
  <c r="C31" i="17"/>
  <c r="C25" i="17"/>
  <c r="B31" i="19" s="1"/>
  <c r="C33" i="17"/>
  <c r="C28" i="17"/>
  <c r="B27" i="19" s="1"/>
  <c r="B29" i="9" s="1"/>
  <c r="C23" i="17"/>
  <c r="B30" i="19" s="1"/>
  <c r="C13" i="17"/>
  <c r="B16" i="19" l="1"/>
  <c r="B21" i="19"/>
  <c r="B21" i="9" s="1"/>
  <c r="B16" i="9"/>
  <c r="B19" i="8" s="1"/>
  <c r="B13" i="9"/>
  <c r="B18" i="19"/>
  <c r="B34" i="19"/>
  <c r="B22" i="19"/>
  <c r="B25" i="19"/>
  <c r="B24" i="19"/>
  <c r="B19" i="9" s="1"/>
  <c r="B14" i="19"/>
  <c r="B29" i="19"/>
  <c r="B31" i="9" s="1"/>
  <c r="B30" i="8" s="1"/>
  <c r="B26" i="19"/>
  <c r="B28" i="19"/>
  <c r="B30" i="9" s="1"/>
  <c r="B21" i="8" s="1"/>
  <c r="B11" i="33" s="1"/>
  <c r="B13" i="19"/>
  <c r="B20" i="19"/>
  <c r="B23" i="9" s="1"/>
  <c r="B11" i="19"/>
  <c r="B11" i="9" s="1"/>
  <c r="B11" i="8" s="1"/>
  <c r="B29" i="33" s="1"/>
  <c r="B11" i="32" s="1"/>
  <c r="B11" i="31" s="1"/>
  <c r="B12" i="19"/>
  <c r="AP31" i="35"/>
  <c r="Q23" i="1"/>
  <c r="B15" i="9" l="1"/>
  <c r="B16" i="8" s="1"/>
  <c r="B20" i="33" s="1"/>
  <c r="B25" i="9"/>
  <c r="B17" i="9"/>
  <c r="B18" i="9"/>
  <c r="B17" i="8" s="1"/>
  <c r="B27" i="8"/>
  <c r="B18" i="8"/>
  <c r="B13" i="8"/>
  <c r="B23" i="8"/>
  <c r="B22" i="33" s="1"/>
  <c r="B34" i="9"/>
  <c r="B33" i="9"/>
  <c r="B12" i="9"/>
  <c r="B12" i="8" s="1"/>
  <c r="B12" i="33" s="1"/>
  <c r="B12" i="32" s="1"/>
  <c r="B12" i="31" s="1"/>
  <c r="B12" i="26" s="1"/>
  <c r="B14" i="9"/>
  <c r="B25" i="8" s="1"/>
  <c r="B27" i="33" s="1"/>
  <c r="B24" i="9"/>
  <c r="B22" i="9"/>
  <c r="B26" i="8" s="1"/>
  <c r="B26" i="9"/>
  <c r="B28" i="8" s="1"/>
  <c r="B27" i="9"/>
  <c r="B34" i="8" s="1"/>
  <c r="B28" i="9"/>
  <c r="B11" i="26"/>
  <c r="B11" i="18"/>
  <c r="B11" i="2"/>
  <c r="B11" i="25"/>
  <c r="B11" i="7"/>
  <c r="B11" i="3"/>
  <c r="B11" i="10"/>
  <c r="B11" i="24"/>
  <c r="B11" i="15"/>
  <c r="B11" i="4"/>
  <c r="B11" i="23"/>
  <c r="B11" i="14"/>
  <c r="B11" i="5"/>
  <c r="B11" i="30"/>
  <c r="B11" i="22"/>
  <c r="B11" i="13"/>
  <c r="B11" i="27"/>
  <c r="B11" i="6"/>
  <c r="B11" i="21"/>
  <c r="B11" i="12"/>
  <c r="B11" i="16"/>
  <c r="B11" i="29"/>
  <c r="B11" i="20"/>
  <c r="B11" i="11"/>
  <c r="B11" i="34"/>
  <c r="B11" i="28"/>
  <c r="K23" i="1"/>
  <c r="AC23" i="1"/>
  <c r="Z23" i="1"/>
  <c r="H23" i="1"/>
  <c r="T23" i="1"/>
  <c r="E23" i="1"/>
  <c r="B23" i="33" l="1"/>
  <c r="B14" i="33"/>
  <c r="B16" i="33"/>
  <c r="B13" i="33"/>
  <c r="B15" i="33"/>
  <c r="B23" i="32" s="1"/>
  <c r="B23" i="31" s="1"/>
  <c r="B24" i="33"/>
  <c r="B13" i="32" s="1"/>
  <c r="B13" i="31" s="1"/>
  <c r="B12" i="3"/>
  <c r="B12" i="11"/>
  <c r="B12" i="4"/>
  <c r="B12" i="2"/>
  <c r="B12" i="20"/>
  <c r="B12" i="21"/>
  <c r="B12" i="6"/>
  <c r="B32" i="8"/>
  <c r="B12" i="34"/>
  <c r="B12" i="16"/>
  <c r="B12" i="25"/>
  <c r="B12" i="15"/>
  <c r="B12" i="7"/>
  <c r="B12" i="13"/>
  <c r="B12" i="22"/>
  <c r="B14" i="8"/>
  <c r="B18" i="33" s="1"/>
  <c r="B14" i="32" s="1"/>
  <c r="B14" i="31" s="1"/>
  <c r="B14" i="2" s="1"/>
  <c r="B12" i="24"/>
  <c r="B12" i="10"/>
  <c r="B12" i="27"/>
  <c r="B12" i="29"/>
  <c r="B12" i="5"/>
  <c r="B12" i="30"/>
  <c r="B12" i="12"/>
  <c r="B20" i="8"/>
  <c r="B19" i="33" s="1"/>
  <c r="B20" i="32" s="1"/>
  <c r="B20" i="31" s="1"/>
  <c r="B12" i="23"/>
  <c r="B12" i="18"/>
  <c r="B12" i="14"/>
  <c r="B12" i="28"/>
  <c r="B29" i="8"/>
  <c r="B22" i="8"/>
  <c r="B31" i="33" s="1"/>
  <c r="B27" i="32" s="1"/>
  <c r="B27" i="31" s="1"/>
  <c r="B31" i="8"/>
  <c r="B21" i="33" s="1"/>
  <c r="B15" i="8"/>
  <c r="B34" i="33" s="1"/>
  <c r="B15" i="32" s="1"/>
  <c r="B15" i="31" s="1"/>
  <c r="B24" i="8"/>
  <c r="B32" i="33" s="1"/>
  <c r="AG23" i="1"/>
  <c r="B34" i="32" l="1"/>
  <c r="B34" i="31" s="1"/>
  <c r="B34" i="14" s="1"/>
  <c r="B24" i="32"/>
  <c r="B24" i="31" s="1"/>
  <c r="B34" i="25"/>
  <c r="B34" i="30"/>
  <c r="B34" i="27"/>
  <c r="B16" i="32"/>
  <c r="B16" i="31" s="1"/>
  <c r="B34" i="11"/>
  <c r="B34" i="6"/>
  <c r="B21" i="32"/>
  <c r="B21" i="31" s="1"/>
  <c r="B34" i="26"/>
  <c r="B34" i="29"/>
  <c r="B34" i="5"/>
  <c r="B18" i="32"/>
  <c r="B18" i="31" s="1"/>
  <c r="B34" i="18"/>
  <c r="B34" i="16"/>
  <c r="B19" i="32"/>
  <c r="B19" i="31" s="1"/>
  <c r="B20" i="10"/>
  <c r="B20" i="20"/>
  <c r="B20" i="3"/>
  <c r="B20" i="18"/>
  <c r="B20" i="14"/>
  <c r="B20" i="26"/>
  <c r="B20" i="27"/>
  <c r="B20" i="21"/>
  <c r="B20" i="6"/>
  <c r="B20" i="30"/>
  <c r="B20" i="12"/>
  <c r="B20" i="2"/>
  <c r="B20" i="23"/>
  <c r="B20" i="29"/>
  <c r="B20" i="25"/>
  <c r="B20" i="15"/>
  <c r="B20" i="7"/>
  <c r="B20" i="4"/>
  <c r="B20" i="11"/>
  <c r="B20" i="16"/>
  <c r="B20" i="24"/>
  <c r="B20" i="34"/>
  <c r="B20" i="28"/>
  <c r="B20" i="13"/>
  <c r="B20" i="5"/>
  <c r="B20" i="22"/>
  <c r="B23" i="29"/>
  <c r="B23" i="7"/>
  <c r="B23" i="11"/>
  <c r="B23" i="24"/>
  <c r="B23" i="16"/>
  <c r="B23" i="13"/>
  <c r="B23" i="20"/>
  <c r="B23" i="15"/>
  <c r="B23" i="5"/>
  <c r="B23" i="25"/>
  <c r="B23" i="3"/>
  <c r="B23" i="6"/>
  <c r="B23" i="10"/>
  <c r="B23" i="23"/>
  <c r="B23" i="27"/>
  <c r="B23" i="22"/>
  <c r="B23" i="12"/>
  <c r="B23" i="21"/>
  <c r="B23" i="18"/>
  <c r="B23" i="2"/>
  <c r="B23" i="14"/>
  <c r="B23" i="26"/>
  <c r="B23" i="30"/>
  <c r="B23" i="34"/>
  <c r="B23" i="28"/>
  <c r="B23" i="4"/>
  <c r="B30" i="33"/>
  <c r="B33" i="33"/>
  <c r="B29" i="32" s="1"/>
  <c r="B29" i="31" s="1"/>
  <c r="B13" i="29"/>
  <c r="B13" i="6"/>
  <c r="B13" i="23"/>
  <c r="B13" i="18"/>
  <c r="B13" i="12"/>
  <c r="B13" i="26"/>
  <c r="B13" i="3"/>
  <c r="B13" i="20"/>
  <c r="B13" i="5"/>
  <c r="B13" i="22"/>
  <c r="B13" i="24"/>
  <c r="B13" i="27"/>
  <c r="B13" i="21"/>
  <c r="B13" i="16"/>
  <c r="B13" i="15"/>
  <c r="B13" i="2"/>
  <c r="B13" i="10"/>
  <c r="B13" i="30"/>
  <c r="B13" i="14"/>
  <c r="B13" i="28"/>
  <c r="B13" i="34"/>
  <c r="B13" i="25"/>
  <c r="B13" i="4"/>
  <c r="B13" i="7"/>
  <c r="B13" i="13"/>
  <c r="B13" i="11"/>
  <c r="B25" i="33"/>
  <c r="B31" i="32" s="1"/>
  <c r="B31" i="31" s="1"/>
  <c r="B26" i="33"/>
  <c r="B22" i="32" s="1"/>
  <c r="B22" i="31" s="1"/>
  <c r="B22" i="27" s="1"/>
  <c r="B28" i="33"/>
  <c r="B17" i="33"/>
  <c r="B32" i="32" s="1"/>
  <c r="B32" i="31" s="1"/>
  <c r="B14" i="10"/>
  <c r="B14" i="28"/>
  <c r="B14" i="34"/>
  <c r="B14" i="29"/>
  <c r="B14" i="30"/>
  <c r="B14" i="12"/>
  <c r="B14" i="26"/>
  <c r="B14" i="13"/>
  <c r="B14" i="5"/>
  <c r="B14" i="7"/>
  <c r="B14" i="3"/>
  <c r="B14" i="4"/>
  <c r="B14" i="24"/>
  <c r="B14" i="22"/>
  <c r="B14" i="25"/>
  <c r="B14" i="15"/>
  <c r="B14" i="14"/>
  <c r="B14" i="18"/>
  <c r="B14" i="16"/>
  <c r="B14" i="23"/>
  <c r="B14" i="21"/>
  <c r="B14" i="6"/>
  <c r="B14" i="11"/>
  <c r="B14" i="27"/>
  <c r="B14" i="20"/>
  <c r="B24" i="18"/>
  <c r="B24" i="26"/>
  <c r="B24" i="7"/>
  <c r="B24" i="15"/>
  <c r="B24" i="21"/>
  <c r="B24" i="3"/>
  <c r="B24" i="5"/>
  <c r="B24" i="16"/>
  <c r="B24" i="6"/>
  <c r="B24" i="20"/>
  <c r="B24" i="13"/>
  <c r="B24" i="22"/>
  <c r="B24" i="2"/>
  <c r="B24" i="29"/>
  <c r="B24" i="4"/>
  <c r="B24" i="23"/>
  <c r="B24" i="11"/>
  <c r="B24" i="14"/>
  <c r="B24" i="27"/>
  <c r="B24" i="12"/>
  <c r="B24" i="25"/>
  <c r="B24" i="30"/>
  <c r="B24" i="10"/>
  <c r="B24" i="24"/>
  <c r="B24" i="28"/>
  <c r="B24" i="34"/>
  <c r="B15" i="11"/>
  <c r="B15" i="6"/>
  <c r="B15" i="2"/>
  <c r="B15" i="28"/>
  <c r="B15" i="25"/>
  <c r="B15" i="14"/>
  <c r="B15" i="27"/>
  <c r="B15" i="20"/>
  <c r="B15" i="16"/>
  <c r="B15" i="7"/>
  <c r="B15" i="13"/>
  <c r="B15" i="23"/>
  <c r="B15" i="5"/>
  <c r="B15" i="18"/>
  <c r="B15" i="34"/>
  <c r="B15" i="26"/>
  <c r="B15" i="24"/>
  <c r="B15" i="21"/>
  <c r="B15" i="29"/>
  <c r="B15" i="3"/>
  <c r="B15" i="10"/>
  <c r="B15" i="22"/>
  <c r="B15" i="15"/>
  <c r="B15" i="30"/>
  <c r="B15" i="12"/>
  <c r="B15" i="4"/>
  <c r="B27" i="11"/>
  <c r="B27" i="28"/>
  <c r="B27" i="25"/>
  <c r="B27" i="15"/>
  <c r="B27" i="13"/>
  <c r="B27" i="34"/>
  <c r="B27" i="18"/>
  <c r="B27" i="4"/>
  <c r="B27" i="23"/>
  <c r="B27" i="7"/>
  <c r="B27" i="21"/>
  <c r="B27" i="14"/>
  <c r="B27" i="27"/>
  <c r="B27" i="29"/>
  <c r="B27" i="26"/>
  <c r="B27" i="22"/>
  <c r="B27" i="24"/>
  <c r="B27" i="6"/>
  <c r="B27" i="3"/>
  <c r="B27" i="12"/>
  <c r="B27" i="30"/>
  <c r="B27" i="10"/>
  <c r="B27" i="20"/>
  <c r="B27" i="16"/>
  <c r="B27" i="2"/>
  <c r="B27" i="5"/>
  <c r="AG11" i="16"/>
  <c r="AG11" i="18"/>
  <c r="AG11" i="23"/>
  <c r="AG11" i="10"/>
  <c r="AG11" i="11"/>
  <c r="AG11" i="15"/>
  <c r="AG11" i="5"/>
  <c r="AG11" i="6"/>
  <c r="AG11" i="19"/>
  <c r="AG11" i="24"/>
  <c r="AG11" i="29"/>
  <c r="AG11" i="2"/>
  <c r="AG11" i="4"/>
  <c r="AG11" i="12"/>
  <c r="AG11" i="20"/>
  <c r="AG11" i="3"/>
  <c r="AG11" i="7"/>
  <c r="AG11" i="21"/>
  <c r="AG11" i="25"/>
  <c r="AG11" i="13"/>
  <c r="AG11" i="22"/>
  <c r="AG11" i="26"/>
  <c r="AG11" i="27"/>
  <c r="AG11" i="14"/>
  <c r="AG11" i="34"/>
  <c r="AH13" i="17"/>
  <c r="AH20" i="17"/>
  <c r="AH21" i="17"/>
  <c r="AH23" i="17"/>
  <c r="AG11" i="28"/>
  <c r="AH29" i="17"/>
  <c r="AH12" i="17"/>
  <c r="AH22" i="17"/>
  <c r="AH14" i="17"/>
  <c r="AH11" i="17"/>
  <c r="AH24" i="17"/>
  <c r="AH33" i="17"/>
  <c r="AH31" i="17"/>
  <c r="AH25" i="17"/>
  <c r="AH30" i="17"/>
  <c r="AH19" i="17"/>
  <c r="AH16" i="17"/>
  <c r="AH28" i="17"/>
  <c r="AH18" i="17"/>
  <c r="AG11" i="30"/>
  <c r="AJ23" i="1"/>
  <c r="B33" i="32" l="1"/>
  <c r="B33" i="31" s="1"/>
  <c r="B33" i="34" s="1"/>
  <c r="B34" i="22"/>
  <c r="B34" i="15"/>
  <c r="B34" i="10"/>
  <c r="B34" i="34"/>
  <c r="B34" i="2"/>
  <c r="B22" i="30"/>
  <c r="B34" i="20"/>
  <c r="B34" i="3"/>
  <c r="B34" i="23"/>
  <c r="B22" i="10"/>
  <c r="B22" i="34"/>
  <c r="B34" i="28"/>
  <c r="B34" i="24"/>
  <c r="B34" i="13"/>
  <c r="B34" i="4"/>
  <c r="B22" i="29"/>
  <c r="B22" i="11"/>
  <c r="B22" i="13"/>
  <c r="B22" i="4"/>
  <c r="B22" i="28"/>
  <c r="B22" i="14"/>
  <c r="B34" i="12"/>
  <c r="B34" i="21"/>
  <c r="B22" i="16"/>
  <c r="B34" i="7"/>
  <c r="B33" i="14"/>
  <c r="B16" i="29"/>
  <c r="B16" i="30"/>
  <c r="B16" i="6"/>
  <c r="B16" i="15"/>
  <c r="B16" i="11"/>
  <c r="B16" i="28"/>
  <c r="B16" i="26"/>
  <c r="B16" i="24"/>
  <c r="B16" i="3"/>
  <c r="B16" i="10"/>
  <c r="B16" i="27"/>
  <c r="B16" i="18"/>
  <c r="B16" i="14"/>
  <c r="B16" i="7"/>
  <c r="B16" i="22"/>
  <c r="B16" i="20"/>
  <c r="B16" i="2"/>
  <c r="B16" i="21"/>
  <c r="B16" i="16"/>
  <c r="B16" i="34"/>
  <c r="B16" i="4"/>
  <c r="B16" i="5"/>
  <c r="B16" i="23"/>
  <c r="B16" i="25"/>
  <c r="B16" i="13"/>
  <c r="B16" i="12"/>
  <c r="B33" i="13"/>
  <c r="B22" i="24"/>
  <c r="B22" i="23"/>
  <c r="B22" i="18"/>
  <c r="B22" i="26"/>
  <c r="B25" i="32"/>
  <c r="B25" i="31" s="1"/>
  <c r="B33" i="16"/>
  <c r="B18" i="13"/>
  <c r="B18" i="27"/>
  <c r="B18" i="28"/>
  <c r="B18" i="3"/>
  <c r="B18" i="22"/>
  <c r="B18" i="7"/>
  <c r="B18" i="2"/>
  <c r="B18" i="10"/>
  <c r="B18" i="16"/>
  <c r="B18" i="14"/>
  <c r="B18" i="18"/>
  <c r="B18" i="11"/>
  <c r="B18" i="24"/>
  <c r="B18" i="20"/>
  <c r="B18" i="12"/>
  <c r="B18" i="26"/>
  <c r="B18" i="4"/>
  <c r="B18" i="21"/>
  <c r="B18" i="23"/>
  <c r="B18" i="6"/>
  <c r="B18" i="15"/>
  <c r="B18" i="5"/>
  <c r="B18" i="29"/>
  <c r="B18" i="25"/>
  <c r="B18" i="30"/>
  <c r="B18" i="34"/>
  <c r="B21" i="21"/>
  <c r="B21" i="12"/>
  <c r="B21" i="30"/>
  <c r="B21" i="16"/>
  <c r="B21" i="4"/>
  <c r="B21" i="14"/>
  <c r="B21" i="10"/>
  <c r="B21" i="23"/>
  <c r="B21" i="13"/>
  <c r="B21" i="34"/>
  <c r="B21" i="6"/>
  <c r="B21" i="15"/>
  <c r="B21" i="18"/>
  <c r="B21" i="20"/>
  <c r="B21" i="26"/>
  <c r="B21" i="22"/>
  <c r="B21" i="7"/>
  <c r="B21" i="24"/>
  <c r="B21" i="27"/>
  <c r="B21" i="2"/>
  <c r="B21" i="29"/>
  <c r="B21" i="28"/>
  <c r="B21" i="11"/>
  <c r="B21" i="25"/>
  <c r="B21" i="3"/>
  <c r="B21" i="5"/>
  <c r="B33" i="26"/>
  <c r="B22" i="21"/>
  <c r="B33" i="5"/>
  <c r="B22" i="2"/>
  <c r="B33" i="21"/>
  <c r="B26" i="32"/>
  <c r="B26" i="31" s="1"/>
  <c r="B22" i="5"/>
  <c r="B22" i="6"/>
  <c r="B22" i="22"/>
  <c r="B33" i="29"/>
  <c r="B28" i="32"/>
  <c r="B28" i="31" s="1"/>
  <c r="B30" i="32"/>
  <c r="B30" i="31" s="1"/>
  <c r="B17" i="32"/>
  <c r="B17" i="31" s="1"/>
  <c r="B33" i="11"/>
  <c r="B22" i="7"/>
  <c r="B33" i="23"/>
  <c r="B19" i="30"/>
  <c r="B19" i="23"/>
  <c r="B19" i="3"/>
  <c r="B19" i="24"/>
  <c r="B19" i="12"/>
  <c r="B19" i="20"/>
  <c r="B19" i="7"/>
  <c r="B19" i="22"/>
  <c r="B19" i="2"/>
  <c r="B19" i="28"/>
  <c r="B19" i="16"/>
  <c r="B19" i="29"/>
  <c r="B19" i="5"/>
  <c r="B19" i="15"/>
  <c r="B19" i="27"/>
  <c r="B19" i="4"/>
  <c r="B19" i="11"/>
  <c r="B19" i="14"/>
  <c r="B19" i="18"/>
  <c r="B19" i="21"/>
  <c r="B19" i="34"/>
  <c r="B19" i="10"/>
  <c r="B19" i="13"/>
  <c r="B19" i="26"/>
  <c r="B19" i="25"/>
  <c r="B19" i="6"/>
  <c r="B33" i="6"/>
  <c r="B33" i="25"/>
  <c r="B28" i="27"/>
  <c r="B33" i="10"/>
  <c r="B33" i="18"/>
  <c r="B28" i="21"/>
  <c r="B22" i="20"/>
  <c r="B22" i="3"/>
  <c r="B22" i="15"/>
  <c r="B22" i="25"/>
  <c r="B33" i="24"/>
  <c r="B33" i="3"/>
  <c r="B28" i="5"/>
  <c r="B28" i="7"/>
  <c r="B28" i="13"/>
  <c r="B28" i="4"/>
  <c r="B33" i="22"/>
  <c r="B33" i="15"/>
  <c r="B33" i="30"/>
  <c r="B22" i="12"/>
  <c r="B28" i="2"/>
  <c r="B28" i="34"/>
  <c r="B28" i="18"/>
  <c r="B28" i="3"/>
  <c r="B33" i="20"/>
  <c r="B33" i="2"/>
  <c r="B28" i="10"/>
  <c r="B32" i="13"/>
  <c r="B32" i="18"/>
  <c r="B32" i="14"/>
  <c r="B32" i="21"/>
  <c r="B32" i="27"/>
  <c r="B32" i="28"/>
  <c r="B32" i="22"/>
  <c r="B32" i="4"/>
  <c r="B32" i="30"/>
  <c r="B32" i="20"/>
  <c r="B32" i="16"/>
  <c r="B32" i="25"/>
  <c r="B32" i="11"/>
  <c r="B32" i="24"/>
  <c r="B32" i="15"/>
  <c r="B32" i="6"/>
  <c r="B32" i="3"/>
  <c r="B32" i="12"/>
  <c r="B32" i="2"/>
  <c r="B32" i="23"/>
  <c r="B32" i="29"/>
  <c r="B32" i="7"/>
  <c r="B32" i="10"/>
  <c r="B32" i="5"/>
  <c r="B32" i="34"/>
  <c r="B32" i="26"/>
  <c r="B31" i="20"/>
  <c r="B31" i="12"/>
  <c r="B31" i="4"/>
  <c r="B31" i="3"/>
  <c r="B31" i="22"/>
  <c r="B31" i="26"/>
  <c r="B31" i="23"/>
  <c r="B31" i="30"/>
  <c r="B31" i="11"/>
  <c r="B31" i="14"/>
  <c r="B31" i="34"/>
  <c r="B31" i="5"/>
  <c r="B31" i="18"/>
  <c r="B31" i="29"/>
  <c r="B31" i="13"/>
  <c r="B31" i="10"/>
  <c r="B31" i="15"/>
  <c r="B31" i="25"/>
  <c r="B31" i="27"/>
  <c r="B31" i="28"/>
  <c r="B31" i="6"/>
  <c r="B31" i="16"/>
  <c r="B31" i="21"/>
  <c r="B31" i="7"/>
  <c r="B31" i="24"/>
  <c r="B31" i="2"/>
  <c r="B33" i="7"/>
  <c r="B33" i="4"/>
  <c r="B28" i="23"/>
  <c r="B28" i="15"/>
  <c r="B33" i="27"/>
  <c r="B33" i="12"/>
  <c r="B33" i="28"/>
  <c r="B28" i="30"/>
  <c r="B28" i="24"/>
  <c r="B29" i="28"/>
  <c r="B29" i="18"/>
  <c r="B29" i="15"/>
  <c r="B29" i="21"/>
  <c r="B29" i="16"/>
  <c r="B29" i="20"/>
  <c r="B29" i="27"/>
  <c r="B29" i="13"/>
  <c r="B29" i="10"/>
  <c r="B29" i="22"/>
  <c r="B29" i="26"/>
  <c r="B29" i="4"/>
  <c r="B29" i="30"/>
  <c r="B29" i="12"/>
  <c r="B29" i="23"/>
  <c r="B29" i="11"/>
  <c r="B29" i="3"/>
  <c r="B29" i="25"/>
  <c r="B29" i="2"/>
  <c r="B29" i="7"/>
  <c r="B29" i="24"/>
  <c r="B29" i="34"/>
  <c r="B29" i="14"/>
  <c r="B29" i="6"/>
  <c r="B29" i="5"/>
  <c r="B29" i="29"/>
  <c r="AK23" i="1"/>
  <c r="AK16" i="1"/>
  <c r="AK30" i="1"/>
  <c r="AK20" i="1"/>
  <c r="AK24" i="1"/>
  <c r="AJ31" i="17" s="1"/>
  <c r="AK22" i="1"/>
  <c r="AK32" i="1"/>
  <c r="AJ27" i="17" s="1"/>
  <c r="AK13" i="1"/>
  <c r="AK29" i="1"/>
  <c r="AK26" i="1"/>
  <c r="AK19" i="1"/>
  <c r="AK12" i="1"/>
  <c r="AK31" i="1"/>
  <c r="AK25" i="1"/>
  <c r="AK15" i="1"/>
  <c r="AJ22" i="17" s="1"/>
  <c r="AK21" i="1"/>
  <c r="AK27" i="1"/>
  <c r="AK17" i="1"/>
  <c r="AJ16" i="17" s="1"/>
  <c r="AK18" i="1"/>
  <c r="AK28" i="1"/>
  <c r="AK14" i="1"/>
  <c r="AJ11" i="17" s="1"/>
  <c r="AK11" i="1"/>
  <c r="AI33" i="17"/>
  <c r="AK33" i="17" s="1"/>
  <c r="AI15" i="17"/>
  <c r="AK15" i="17" s="1"/>
  <c r="AI16" i="17"/>
  <c r="AK16" i="17" s="1"/>
  <c r="AH19" i="19" s="1"/>
  <c r="AJ19" i="19" s="1"/>
  <c r="AI31" i="17"/>
  <c r="AK31" i="17" s="1"/>
  <c r="AI14" i="17"/>
  <c r="AK14" i="17" s="1"/>
  <c r="AI13" i="17"/>
  <c r="AK13" i="17" s="1"/>
  <c r="AI20" i="17"/>
  <c r="AK20" i="17" s="1"/>
  <c r="AI18" i="17"/>
  <c r="AK18" i="17" s="1"/>
  <c r="AI28" i="17"/>
  <c r="AK28" i="17" s="1"/>
  <c r="AH27" i="19" s="1"/>
  <c r="AJ27" i="19" s="1"/>
  <c r="AH29" i="9" s="1"/>
  <c r="AJ29" i="9" s="1"/>
  <c r="AI21" i="17"/>
  <c r="AK21" i="17" s="1"/>
  <c r="AH23" i="19" s="1"/>
  <c r="AJ23" i="19" s="1"/>
  <c r="AI30" i="17"/>
  <c r="AK30" i="17" s="1"/>
  <c r="AI29" i="17"/>
  <c r="AK29" i="17" s="1"/>
  <c r="AI25" i="17"/>
  <c r="AK25" i="17" s="1"/>
  <c r="AH31" i="19" s="1"/>
  <c r="AJ31" i="19" s="1"/>
  <c r="AI24" i="17"/>
  <c r="AK24" i="17" s="1"/>
  <c r="AI12" i="17"/>
  <c r="AK12" i="17" s="1"/>
  <c r="AI11" i="17"/>
  <c r="AK11" i="17" s="1"/>
  <c r="AI22" i="17"/>
  <c r="AK22" i="17" s="1"/>
  <c r="AH17" i="19" s="1"/>
  <c r="AJ17" i="19" s="1"/>
  <c r="AI19" i="17"/>
  <c r="AK19" i="17" s="1"/>
  <c r="AH16" i="19" s="1"/>
  <c r="AJ16" i="19" s="1"/>
  <c r="AI23" i="17"/>
  <c r="AK23" i="17" s="1"/>
  <c r="AJ19" i="17" l="1"/>
  <c r="AJ29" i="17"/>
  <c r="AJ25" i="17"/>
  <c r="AJ30" i="17"/>
  <c r="AJ32" i="17"/>
  <c r="AJ26" i="17"/>
  <c r="AJ15" i="17"/>
  <c r="AJ18" i="17"/>
  <c r="AJ14" i="17"/>
  <c r="AJ17" i="17"/>
  <c r="AH13" i="19"/>
  <c r="AJ13" i="19" s="1"/>
  <c r="AJ33" i="17"/>
  <c r="AJ24" i="17"/>
  <c r="A22" i="1"/>
  <c r="B26" i="25"/>
  <c r="B26" i="7"/>
  <c r="B26" i="21"/>
  <c r="B26" i="28"/>
  <c r="B26" i="10"/>
  <c r="B26" i="15"/>
  <c r="B26" i="6"/>
  <c r="B26" i="22"/>
  <c r="B26" i="23"/>
  <c r="B26" i="5"/>
  <c r="B26" i="3"/>
  <c r="B26" i="16"/>
  <c r="B26" i="30"/>
  <c r="B26" i="29"/>
  <c r="B26" i="34"/>
  <c r="B26" i="27"/>
  <c r="B26" i="4"/>
  <c r="B26" i="13"/>
  <c r="B26" i="2"/>
  <c r="B26" i="12"/>
  <c r="B26" i="11"/>
  <c r="B26" i="26"/>
  <c r="B26" i="18"/>
  <c r="B26" i="14"/>
  <c r="B26" i="20"/>
  <c r="B26" i="24"/>
  <c r="B17" i="18"/>
  <c r="B17" i="7"/>
  <c r="B17" i="2"/>
  <c r="B17" i="4"/>
  <c r="B17" i="11"/>
  <c r="B17" i="28"/>
  <c r="B17" i="22"/>
  <c r="B17" i="5"/>
  <c r="B17" i="27"/>
  <c r="B17" i="30"/>
  <c r="B17" i="10"/>
  <c r="B17" i="24"/>
  <c r="B17" i="29"/>
  <c r="B17" i="20"/>
  <c r="B17" i="26"/>
  <c r="B17" i="21"/>
  <c r="B17" i="12"/>
  <c r="B17" i="15"/>
  <c r="B17" i="16"/>
  <c r="B17" i="23"/>
  <c r="B17" i="6"/>
  <c r="B17" i="13"/>
  <c r="B17" i="3"/>
  <c r="B17" i="34"/>
  <c r="B17" i="25"/>
  <c r="B17" i="14"/>
  <c r="B30" i="27"/>
  <c r="B30" i="3"/>
  <c r="B30" i="34"/>
  <c r="B30" i="2"/>
  <c r="B30" i="6"/>
  <c r="B30" i="11"/>
  <c r="B30" i="22"/>
  <c r="B30" i="5"/>
  <c r="B30" i="24"/>
  <c r="B30" i="28"/>
  <c r="B30" i="15"/>
  <c r="B30" i="7"/>
  <c r="B30" i="13"/>
  <c r="B30" i="12"/>
  <c r="B30" i="18"/>
  <c r="B30" i="29"/>
  <c r="B30" i="20"/>
  <c r="B30" i="14"/>
  <c r="B30" i="23"/>
  <c r="B30" i="25"/>
  <c r="B30" i="10"/>
  <c r="B30" i="30"/>
  <c r="B30" i="16"/>
  <c r="B30" i="4"/>
  <c r="B30" i="21"/>
  <c r="B30" i="26"/>
  <c r="B28" i="16"/>
  <c r="B28" i="29"/>
  <c r="B28" i="12"/>
  <c r="B28" i="6"/>
  <c r="B28" i="28"/>
  <c r="B28" i="25"/>
  <c r="B28" i="11"/>
  <c r="B28" i="22"/>
  <c r="B28" i="14"/>
  <c r="B28" i="20"/>
  <c r="B28" i="26"/>
  <c r="B25" i="20"/>
  <c r="B25" i="10"/>
  <c r="B25" i="4"/>
  <c r="B25" i="21"/>
  <c r="B25" i="23"/>
  <c r="B25" i="30"/>
  <c r="B25" i="25"/>
  <c r="B25" i="24"/>
  <c r="B25" i="26"/>
  <c r="B25" i="15"/>
  <c r="B25" i="16"/>
  <c r="B25" i="29"/>
  <c r="B25" i="12"/>
  <c r="B25" i="34"/>
  <c r="B25" i="7"/>
  <c r="B25" i="6"/>
  <c r="B25" i="2"/>
  <c r="B25" i="3"/>
  <c r="B25" i="27"/>
  <c r="B25" i="13"/>
  <c r="B25" i="11"/>
  <c r="B25" i="18"/>
  <c r="B25" i="5"/>
  <c r="B25" i="28"/>
  <c r="B25" i="14"/>
  <c r="B25" i="22"/>
  <c r="AH20" i="9"/>
  <c r="AJ20" i="9" s="1"/>
  <c r="AH15" i="19"/>
  <c r="AJ15" i="19" s="1"/>
  <c r="AH13" i="9" s="1"/>
  <c r="AJ13" i="9" s="1"/>
  <c r="AH21" i="19"/>
  <c r="AJ21" i="19" s="1"/>
  <c r="AH18" i="19"/>
  <c r="AJ18" i="19" s="1"/>
  <c r="AH34" i="19"/>
  <c r="AJ34" i="19" s="1"/>
  <c r="AH24" i="19"/>
  <c r="AJ24" i="19" s="1"/>
  <c r="AH19" i="9" s="1"/>
  <c r="AJ19" i="9" s="1"/>
  <c r="AH14" i="19"/>
  <c r="AJ14" i="19" s="1"/>
  <c r="AH22" i="19"/>
  <c r="AJ22" i="19" s="1"/>
  <c r="AH25" i="19"/>
  <c r="AJ25" i="19" s="1"/>
  <c r="AH27" i="9" s="1"/>
  <c r="AJ27" i="9" s="1"/>
  <c r="AH30" i="19"/>
  <c r="AJ30" i="19" s="1"/>
  <c r="AH26" i="19"/>
  <c r="AJ26" i="19" s="1"/>
  <c r="AH28" i="19"/>
  <c r="AJ28" i="19" s="1"/>
  <c r="AH29" i="19"/>
  <c r="AJ29" i="19" s="1"/>
  <c r="AH31" i="9" s="1"/>
  <c r="AJ31" i="9" s="1"/>
  <c r="AH30" i="8" s="1"/>
  <c r="AJ30" i="8" s="1"/>
  <c r="A29" i="1"/>
  <c r="AJ28" i="17"/>
  <c r="AJ20" i="17"/>
  <c r="AJ21" i="17"/>
  <c r="AJ12" i="17"/>
  <c r="AJ23" i="17"/>
  <c r="AH20" i="19"/>
  <c r="AJ20" i="19" s="1"/>
  <c r="AL19" i="17"/>
  <c r="AL31" i="17"/>
  <c r="AL27" i="17"/>
  <c r="AI27" i="19" s="1"/>
  <c r="AL16" i="17"/>
  <c r="AL33" i="17"/>
  <c r="AL32" i="17"/>
  <c r="B32" i="17" s="1"/>
  <c r="AL12" i="17"/>
  <c r="AL25" i="17"/>
  <c r="AL13" i="17"/>
  <c r="AL30" i="17"/>
  <c r="AL28" i="17"/>
  <c r="B28" i="17" s="1"/>
  <c r="AL24" i="17"/>
  <c r="AL29" i="17"/>
  <c r="AL23" i="17"/>
  <c r="AL18" i="17"/>
  <c r="AL20" i="17"/>
  <c r="B20" i="17" s="1"/>
  <c r="AL21" i="17"/>
  <c r="AL15" i="17"/>
  <c r="B15" i="17" s="1"/>
  <c r="AL17" i="17"/>
  <c r="AL11" i="17"/>
  <c r="AL14" i="17"/>
  <c r="AL26" i="17"/>
  <c r="AL22" i="17"/>
  <c r="AH12" i="19"/>
  <c r="AJ12" i="19" s="1"/>
  <c r="A26" i="1"/>
  <c r="A30" i="1"/>
  <c r="A28" i="1"/>
  <c r="AH11" i="19"/>
  <c r="AJ11" i="19" s="1"/>
  <c r="A19" i="1"/>
  <c r="A23" i="1"/>
  <c r="AJ13" i="17"/>
  <c r="A11" i="1"/>
  <c r="A25" i="1"/>
  <c r="A17" i="1"/>
  <c r="A27" i="1"/>
  <c r="A20" i="1"/>
  <c r="A18" i="1"/>
  <c r="A12" i="1"/>
  <c r="A31" i="1"/>
  <c r="A14" i="1"/>
  <c r="A16" i="1"/>
  <c r="A24" i="1"/>
  <c r="A32" i="1"/>
  <c r="A15" i="1"/>
  <c r="A21" i="1"/>
  <c r="A13" i="1"/>
  <c r="AH25" i="9" l="1"/>
  <c r="AJ25" i="9" s="1"/>
  <c r="AH15" i="9"/>
  <c r="AJ15" i="9" s="1"/>
  <c r="AH30" i="9"/>
  <c r="AJ30" i="9" s="1"/>
  <c r="AH21" i="8" s="1"/>
  <c r="AJ21" i="8" s="1"/>
  <c r="AH11" i="33"/>
  <c r="AJ11" i="33" s="1"/>
  <c r="AH17" i="9"/>
  <c r="AJ17" i="9" s="1"/>
  <c r="AH13" i="8" s="1"/>
  <c r="AJ13" i="8" s="1"/>
  <c r="AH16" i="8"/>
  <c r="AJ16" i="8" s="1"/>
  <c r="AH24" i="9"/>
  <c r="AJ24" i="9" s="1"/>
  <c r="AH24" i="8" s="1"/>
  <c r="AJ24" i="8" s="1"/>
  <c r="AH32" i="33" s="1"/>
  <c r="AJ32" i="33" s="1"/>
  <c r="AH18" i="9"/>
  <c r="AJ18" i="9" s="1"/>
  <c r="AH17" i="8" s="1"/>
  <c r="AJ17" i="8" s="1"/>
  <c r="AH18" i="8"/>
  <c r="AJ18" i="8" s="1"/>
  <c r="AH34" i="8"/>
  <c r="AJ34" i="8" s="1"/>
  <c r="AH14" i="9"/>
  <c r="AJ14" i="9" s="1"/>
  <c r="AH28" i="9"/>
  <c r="AJ28" i="9" s="1"/>
  <c r="AH21" i="9"/>
  <c r="AJ21" i="9" s="1"/>
  <c r="AH23" i="8" s="1"/>
  <c r="AJ23" i="8" s="1"/>
  <c r="AH22" i="33" s="1"/>
  <c r="AJ22" i="33" s="1"/>
  <c r="AH16" i="9"/>
  <c r="AJ16" i="9" s="1"/>
  <c r="AH19" i="8" s="1"/>
  <c r="AJ19" i="8" s="1"/>
  <c r="AH20" i="33" s="1"/>
  <c r="AJ20" i="33" s="1"/>
  <c r="AH22" i="9"/>
  <c r="AJ22" i="9" s="1"/>
  <c r="AH26" i="8" s="1"/>
  <c r="AJ26" i="8" s="1"/>
  <c r="AH26" i="9"/>
  <c r="AJ26" i="9" s="1"/>
  <c r="AH28" i="8" s="1"/>
  <c r="AJ28" i="8" s="1"/>
  <c r="AH12" i="9"/>
  <c r="AJ12" i="9" s="1"/>
  <c r="AH12" i="8" s="1"/>
  <c r="AJ12" i="8" s="1"/>
  <c r="AH12" i="33" s="1"/>
  <c r="AJ12" i="33" s="1"/>
  <c r="AH12" i="32" s="1"/>
  <c r="AJ12" i="32" s="1"/>
  <c r="AH12" i="31" s="1"/>
  <c r="AJ12" i="31" s="1"/>
  <c r="AI20" i="19"/>
  <c r="B11" i="17"/>
  <c r="AI13" i="19"/>
  <c r="B24" i="17"/>
  <c r="AI19" i="19"/>
  <c r="B16" i="17"/>
  <c r="AI25" i="19"/>
  <c r="B17" i="17"/>
  <c r="AI32" i="19"/>
  <c r="B27" i="17"/>
  <c r="AI26" i="19"/>
  <c r="B30" i="17"/>
  <c r="AI22" i="19"/>
  <c r="B31" i="17"/>
  <c r="AI21" i="19"/>
  <c r="B14" i="17"/>
  <c r="AI23" i="19"/>
  <c r="B21" i="17"/>
  <c r="A11" i="17"/>
  <c r="B13" i="17"/>
  <c r="AI16" i="19"/>
  <c r="B19" i="17"/>
  <c r="AI18" i="19"/>
  <c r="B33" i="17"/>
  <c r="AI31" i="19"/>
  <c r="B25" i="17"/>
  <c r="AI17" i="19"/>
  <c r="B22" i="17"/>
  <c r="AI24" i="19"/>
  <c r="B18" i="17"/>
  <c r="AI15" i="19"/>
  <c r="B12" i="17"/>
  <c r="AI14" i="19"/>
  <c r="B29" i="17"/>
  <c r="AI29" i="19"/>
  <c r="AI28" i="19"/>
  <c r="B26" i="17"/>
  <c r="AI30" i="19"/>
  <c r="B23" i="17"/>
  <c r="A33" i="17"/>
  <c r="AI34" i="19"/>
  <c r="AH23" i="9"/>
  <c r="AJ23" i="9" s="1"/>
  <c r="A20" i="17"/>
  <c r="A12" i="17"/>
  <c r="AI12" i="19"/>
  <c r="A26" i="17"/>
  <c r="A23" i="17"/>
  <c r="A15" i="17"/>
  <c r="A21" i="17"/>
  <c r="A17" i="17"/>
  <c r="A18" i="17"/>
  <c r="A19" i="17"/>
  <c r="AH11" i="9"/>
  <c r="AJ11" i="9" s="1"/>
  <c r="A14" i="17"/>
  <c r="A31" i="17"/>
  <c r="A30" i="17"/>
  <c r="A32" i="17"/>
  <c r="A29" i="17"/>
  <c r="A25" i="17"/>
  <c r="A13" i="17"/>
  <c r="A27" i="17"/>
  <c r="A28" i="17"/>
  <c r="A16" i="17"/>
  <c r="A24" i="17"/>
  <c r="A22" i="17"/>
  <c r="AI11" i="19"/>
  <c r="AH14" i="33" l="1"/>
  <c r="AJ14" i="33" s="1"/>
  <c r="AH24" i="33"/>
  <c r="AJ24" i="33" s="1"/>
  <c r="AH24" i="32" s="1"/>
  <c r="AJ24" i="32" s="1"/>
  <c r="AH24" i="31" s="1"/>
  <c r="AJ24" i="31" s="1"/>
  <c r="AH23" i="33"/>
  <c r="AJ23" i="33" s="1"/>
  <c r="AH16" i="33"/>
  <c r="AJ16" i="33" s="1"/>
  <c r="AH25" i="8"/>
  <c r="AJ25" i="8" s="1"/>
  <c r="AH27" i="33" s="1"/>
  <c r="AJ27" i="33" s="1"/>
  <c r="AH15" i="8"/>
  <c r="AJ15" i="8" s="1"/>
  <c r="AH34" i="33" s="1"/>
  <c r="AJ34" i="33" s="1"/>
  <c r="AH29" i="8"/>
  <c r="AJ29" i="8" s="1"/>
  <c r="AH22" i="8"/>
  <c r="AJ22" i="8" s="1"/>
  <c r="AH27" i="8"/>
  <c r="AJ27" i="8" s="1"/>
  <c r="AH15" i="33" s="1"/>
  <c r="AJ15" i="33" s="1"/>
  <c r="AH20" i="8"/>
  <c r="AJ20" i="8" s="1"/>
  <c r="AH12" i="34"/>
  <c r="AJ12" i="34" s="1"/>
  <c r="AH12" i="27"/>
  <c r="AJ12" i="27" s="1"/>
  <c r="AH12" i="24"/>
  <c r="AJ12" i="24" s="1"/>
  <c r="AH12" i="15"/>
  <c r="AJ12" i="15" s="1"/>
  <c r="AH12" i="30"/>
  <c r="AJ12" i="30" s="1"/>
  <c r="AH12" i="11"/>
  <c r="AJ12" i="11" s="1"/>
  <c r="AH12" i="25"/>
  <c r="AJ12" i="25" s="1"/>
  <c r="AH12" i="13"/>
  <c r="AJ12" i="13" s="1"/>
  <c r="AH12" i="6"/>
  <c r="AJ12" i="6" s="1"/>
  <c r="AH12" i="28"/>
  <c r="AJ12" i="28" s="1"/>
  <c r="AH12" i="2"/>
  <c r="AJ12" i="2" s="1"/>
  <c r="AH12" i="16"/>
  <c r="AJ12" i="16" s="1"/>
  <c r="AH12" i="5"/>
  <c r="AJ12" i="5" s="1"/>
  <c r="AH12" i="14"/>
  <c r="AJ12" i="14" s="1"/>
  <c r="AH12" i="22"/>
  <c r="AJ12" i="22" s="1"/>
  <c r="AH12" i="7"/>
  <c r="AJ12" i="7" s="1"/>
  <c r="AH12" i="3"/>
  <c r="AJ12" i="3" s="1"/>
  <c r="AH12" i="12"/>
  <c r="AJ12" i="12" s="1"/>
  <c r="AH12" i="26"/>
  <c r="AJ12" i="26" s="1"/>
  <c r="AH12" i="20"/>
  <c r="AJ12" i="20" s="1"/>
  <c r="AH12" i="4"/>
  <c r="AJ12" i="4" s="1"/>
  <c r="AH12" i="18"/>
  <c r="AJ12" i="18" s="1"/>
  <c r="AH12" i="23"/>
  <c r="AJ12" i="23" s="1"/>
  <c r="AH12" i="10"/>
  <c r="AJ12" i="10" s="1"/>
  <c r="AH12" i="29"/>
  <c r="AJ12" i="29" s="1"/>
  <c r="AH12" i="21"/>
  <c r="AJ12" i="21" s="1"/>
  <c r="AH14" i="8"/>
  <c r="AJ14" i="8" s="1"/>
  <c r="AH11" i="8"/>
  <c r="AJ11" i="8" s="1"/>
  <c r="AH23" i="32" l="1"/>
  <c r="AJ23" i="32" s="1"/>
  <c r="AH23" i="31" s="1"/>
  <c r="AJ23" i="31" s="1"/>
  <c r="AH26" i="33"/>
  <c r="AJ26" i="33" s="1"/>
  <c r="AH22" i="32" s="1"/>
  <c r="AJ22" i="32" s="1"/>
  <c r="AH22" i="31" s="1"/>
  <c r="AJ22" i="31" s="1"/>
  <c r="AH22" i="13" s="1"/>
  <c r="AJ22" i="13" s="1"/>
  <c r="AH24" i="28"/>
  <c r="AJ24" i="28" s="1"/>
  <c r="AH24" i="27"/>
  <c r="AJ24" i="27" s="1"/>
  <c r="AH24" i="30"/>
  <c r="AJ24" i="30" s="1"/>
  <c r="AH24" i="10"/>
  <c r="AJ24" i="10" s="1"/>
  <c r="AH24" i="6"/>
  <c r="AJ24" i="6" s="1"/>
  <c r="AH24" i="22"/>
  <c r="AJ24" i="22" s="1"/>
  <c r="AH24" i="11"/>
  <c r="AJ24" i="11" s="1"/>
  <c r="AH24" i="15"/>
  <c r="AJ24" i="15" s="1"/>
  <c r="AH24" i="18"/>
  <c r="AJ24" i="18" s="1"/>
  <c r="AH24" i="34"/>
  <c r="AJ24" i="34" s="1"/>
  <c r="AH24" i="2"/>
  <c r="AJ24" i="2" s="1"/>
  <c r="AH24" i="25"/>
  <c r="AJ24" i="25" s="1"/>
  <c r="AH24" i="3"/>
  <c r="AJ24" i="3" s="1"/>
  <c r="AH24" i="29"/>
  <c r="AJ24" i="29" s="1"/>
  <c r="AH24" i="24"/>
  <c r="AJ24" i="24" s="1"/>
  <c r="AH24" i="7"/>
  <c r="AJ24" i="7" s="1"/>
  <c r="AH24" i="20"/>
  <c r="AJ24" i="20" s="1"/>
  <c r="AH24" i="12"/>
  <c r="AJ24" i="12" s="1"/>
  <c r="AH24" i="16"/>
  <c r="AJ24" i="16" s="1"/>
  <c r="AH24" i="5"/>
  <c r="AJ24" i="5" s="1"/>
  <c r="AH24" i="13"/>
  <c r="AJ24" i="13" s="1"/>
  <c r="AH24" i="23"/>
  <c r="AJ24" i="23" s="1"/>
  <c r="AH24" i="4"/>
  <c r="AJ24" i="4" s="1"/>
  <c r="AH24" i="21"/>
  <c r="AJ24" i="21" s="1"/>
  <c r="AH24" i="26"/>
  <c r="AJ24" i="26" s="1"/>
  <c r="AH24" i="14"/>
  <c r="AJ24" i="14" s="1"/>
  <c r="AH15" i="32"/>
  <c r="AJ15" i="32" s="1"/>
  <c r="AH15" i="31" s="1"/>
  <c r="AJ15" i="31" s="1"/>
  <c r="AH15" i="4" s="1"/>
  <c r="AJ15" i="4" s="1"/>
  <c r="AH16" i="32"/>
  <c r="AJ16" i="32" s="1"/>
  <c r="AH16" i="31" s="1"/>
  <c r="AJ16" i="31" s="1"/>
  <c r="AH31" i="33"/>
  <c r="AJ31" i="33" s="1"/>
  <c r="AH27" i="32" s="1"/>
  <c r="AJ27" i="32" s="1"/>
  <c r="AH27" i="31" s="1"/>
  <c r="AJ27" i="31" s="1"/>
  <c r="AH27" i="23" s="1"/>
  <c r="AJ27" i="23" s="1"/>
  <c r="AH19" i="33"/>
  <c r="AJ19" i="33" s="1"/>
  <c r="AH20" i="32" s="1"/>
  <c r="AJ20" i="32" s="1"/>
  <c r="AH20" i="31" s="1"/>
  <c r="AJ20" i="31" s="1"/>
  <c r="AH30" i="33"/>
  <c r="AJ30" i="33" s="1"/>
  <c r="AH33" i="33"/>
  <c r="AJ33" i="33" s="1"/>
  <c r="AH13" i="33"/>
  <c r="AJ13" i="33" s="1"/>
  <c r="AH23" i="11"/>
  <c r="AJ23" i="11" s="1"/>
  <c r="AH23" i="7"/>
  <c r="AJ23" i="7" s="1"/>
  <c r="AH23" i="10"/>
  <c r="AJ23" i="10" s="1"/>
  <c r="AH23" i="2"/>
  <c r="AJ23" i="2" s="1"/>
  <c r="AH23" i="29"/>
  <c r="AJ23" i="29" s="1"/>
  <c r="AH23" i="22"/>
  <c r="AJ23" i="22" s="1"/>
  <c r="AH23" i="21"/>
  <c r="AJ23" i="21" s="1"/>
  <c r="AH23" i="3"/>
  <c r="AJ23" i="3" s="1"/>
  <c r="AH23" i="30"/>
  <c r="AJ23" i="30" s="1"/>
  <c r="AH23" i="4"/>
  <c r="AJ23" i="4" s="1"/>
  <c r="AH23" i="13"/>
  <c r="AJ23" i="13" s="1"/>
  <c r="AH23" i="15"/>
  <c r="AJ23" i="15" s="1"/>
  <c r="AH23" i="6"/>
  <c r="AJ23" i="6" s="1"/>
  <c r="AH23" i="20"/>
  <c r="AJ23" i="20" s="1"/>
  <c r="AH23" i="5"/>
  <c r="AJ23" i="5" s="1"/>
  <c r="AH23" i="34"/>
  <c r="AJ23" i="34" s="1"/>
  <c r="AH23" i="16"/>
  <c r="AJ23" i="16" s="1"/>
  <c r="AH23" i="14"/>
  <c r="AJ23" i="14" s="1"/>
  <c r="AH23" i="26"/>
  <c r="AJ23" i="26" s="1"/>
  <c r="AH23" i="24"/>
  <c r="AJ23" i="24" s="1"/>
  <c r="AH23" i="25"/>
  <c r="AJ23" i="25" s="1"/>
  <c r="AH23" i="28"/>
  <c r="AJ23" i="28" s="1"/>
  <c r="AH23" i="18"/>
  <c r="AJ23" i="18" s="1"/>
  <c r="AH23" i="12"/>
  <c r="AJ23" i="12" s="1"/>
  <c r="AH23" i="23"/>
  <c r="AJ23" i="23" s="1"/>
  <c r="AH23" i="27"/>
  <c r="AJ23" i="27" s="1"/>
  <c r="AH15" i="14"/>
  <c r="AJ15" i="14" s="1"/>
  <c r="AH15" i="28"/>
  <c r="AJ15" i="28" s="1"/>
  <c r="AH15" i="21"/>
  <c r="AJ15" i="21" s="1"/>
  <c r="AH15" i="10"/>
  <c r="AJ15" i="10" s="1"/>
  <c r="AH15" i="11"/>
  <c r="AJ15" i="11" s="1"/>
  <c r="AH15" i="34"/>
  <c r="AJ15" i="34" s="1"/>
  <c r="AH15" i="3"/>
  <c r="AJ15" i="3" s="1"/>
  <c r="AH15" i="22"/>
  <c r="AJ15" i="22" s="1"/>
  <c r="AH15" i="5"/>
  <c r="AJ15" i="5" s="1"/>
  <c r="AH15" i="15"/>
  <c r="AJ15" i="15" s="1"/>
  <c r="AH18" i="33"/>
  <c r="AJ18" i="33" s="1"/>
  <c r="AH18" i="32" s="1"/>
  <c r="AJ18" i="32" s="1"/>
  <c r="AH18" i="31" s="1"/>
  <c r="AJ18" i="31" s="1"/>
  <c r="AH29" i="33"/>
  <c r="AJ29" i="33" s="1"/>
  <c r="AH15" i="13" l="1"/>
  <c r="AJ15" i="13" s="1"/>
  <c r="AH15" i="18"/>
  <c r="AJ15" i="18" s="1"/>
  <c r="AH26" i="32"/>
  <c r="AJ26" i="32" s="1"/>
  <c r="AH26" i="31" s="1"/>
  <c r="AJ26" i="31" s="1"/>
  <c r="AH26" i="23" s="1"/>
  <c r="AJ26" i="23" s="1"/>
  <c r="AH15" i="29"/>
  <c r="AJ15" i="29" s="1"/>
  <c r="AH15" i="6"/>
  <c r="AJ15" i="6" s="1"/>
  <c r="AH15" i="23"/>
  <c r="AJ15" i="23" s="1"/>
  <c r="AH15" i="27"/>
  <c r="AJ15" i="27" s="1"/>
  <c r="AH15" i="7"/>
  <c r="AJ15" i="7" s="1"/>
  <c r="AH15" i="12"/>
  <c r="AJ15" i="12" s="1"/>
  <c r="AH15" i="26"/>
  <c r="AJ15" i="26" s="1"/>
  <c r="AH15" i="20"/>
  <c r="AJ15" i="20" s="1"/>
  <c r="AH15" i="25"/>
  <c r="AJ15" i="25" s="1"/>
  <c r="AH15" i="24"/>
  <c r="AJ15" i="24" s="1"/>
  <c r="AH22" i="18"/>
  <c r="AJ22" i="18" s="1"/>
  <c r="AH22" i="24"/>
  <c r="AJ22" i="24" s="1"/>
  <c r="AH22" i="14"/>
  <c r="AJ22" i="14" s="1"/>
  <c r="AH22" i="26"/>
  <c r="AJ22" i="26" s="1"/>
  <c r="AH22" i="25"/>
  <c r="AJ22" i="25" s="1"/>
  <c r="AH22" i="3"/>
  <c r="AJ22" i="3" s="1"/>
  <c r="AH22" i="4"/>
  <c r="AJ22" i="4" s="1"/>
  <c r="AH22" i="30"/>
  <c r="AJ22" i="30" s="1"/>
  <c r="AH22" i="10"/>
  <c r="AJ22" i="10" s="1"/>
  <c r="AH22" i="11"/>
  <c r="AJ22" i="11" s="1"/>
  <c r="AH22" i="21"/>
  <c r="AJ22" i="21" s="1"/>
  <c r="AH22" i="2"/>
  <c r="AJ22" i="2" s="1"/>
  <c r="AH22" i="22"/>
  <c r="AJ22" i="22" s="1"/>
  <c r="AH22" i="20"/>
  <c r="AJ22" i="20" s="1"/>
  <c r="AH22" i="28"/>
  <c r="AJ22" i="28" s="1"/>
  <c r="AH22" i="16"/>
  <c r="AJ22" i="16" s="1"/>
  <c r="AH22" i="6"/>
  <c r="AJ22" i="6" s="1"/>
  <c r="AH22" i="23"/>
  <c r="AJ22" i="23" s="1"/>
  <c r="AH22" i="7"/>
  <c r="AJ22" i="7" s="1"/>
  <c r="AH22" i="29"/>
  <c r="AJ22" i="29" s="1"/>
  <c r="AH22" i="12"/>
  <c r="AJ22" i="12" s="1"/>
  <c r="AH22" i="15"/>
  <c r="AJ22" i="15" s="1"/>
  <c r="AH22" i="27"/>
  <c r="AJ22" i="27" s="1"/>
  <c r="AH22" i="34"/>
  <c r="AJ22" i="34" s="1"/>
  <c r="AH22" i="5"/>
  <c r="AJ22" i="5" s="1"/>
  <c r="AH15" i="2"/>
  <c r="AJ15" i="2" s="1"/>
  <c r="AH15" i="30"/>
  <c r="AJ15" i="30" s="1"/>
  <c r="AH15" i="16"/>
  <c r="AJ15" i="16" s="1"/>
  <c r="AH18" i="22"/>
  <c r="AJ18" i="22" s="1"/>
  <c r="AH18" i="14"/>
  <c r="AJ18" i="14" s="1"/>
  <c r="AH18" i="29"/>
  <c r="AJ18" i="29" s="1"/>
  <c r="AH18" i="30"/>
  <c r="AJ18" i="30" s="1"/>
  <c r="AH18" i="11"/>
  <c r="AJ18" i="11" s="1"/>
  <c r="AH18" i="7"/>
  <c r="AJ18" i="7" s="1"/>
  <c r="AH18" i="5"/>
  <c r="AJ18" i="5" s="1"/>
  <c r="AH18" i="10"/>
  <c r="AJ18" i="10" s="1"/>
  <c r="AH18" i="13"/>
  <c r="AJ18" i="13" s="1"/>
  <c r="AH18" i="26"/>
  <c r="AJ18" i="26" s="1"/>
  <c r="AH18" i="16"/>
  <c r="AJ18" i="16" s="1"/>
  <c r="AH18" i="4"/>
  <c r="AJ18" i="4" s="1"/>
  <c r="AH18" i="23"/>
  <c r="AJ18" i="23" s="1"/>
  <c r="AH18" i="6"/>
  <c r="AJ18" i="6" s="1"/>
  <c r="AH18" i="21"/>
  <c r="AJ18" i="21" s="1"/>
  <c r="AH18" i="34"/>
  <c r="AJ18" i="34" s="1"/>
  <c r="AH18" i="25"/>
  <c r="AJ18" i="25" s="1"/>
  <c r="AH18" i="20"/>
  <c r="AJ18" i="20" s="1"/>
  <c r="AH18" i="27"/>
  <c r="AJ18" i="27" s="1"/>
  <c r="AH18" i="2"/>
  <c r="AJ18" i="2" s="1"/>
  <c r="AH18" i="15"/>
  <c r="AJ18" i="15" s="1"/>
  <c r="AH18" i="24"/>
  <c r="AJ18" i="24" s="1"/>
  <c r="AH18" i="18"/>
  <c r="AJ18" i="18" s="1"/>
  <c r="AH18" i="28"/>
  <c r="AJ18" i="28" s="1"/>
  <c r="AH18" i="3"/>
  <c r="AJ18" i="3" s="1"/>
  <c r="AH18" i="12"/>
  <c r="AJ18" i="12" s="1"/>
  <c r="AH26" i="14"/>
  <c r="AJ26" i="14" s="1"/>
  <c r="AH26" i="13"/>
  <c r="AJ26" i="13" s="1"/>
  <c r="AH26" i="6"/>
  <c r="AJ26" i="6" s="1"/>
  <c r="AH26" i="18"/>
  <c r="AJ26" i="18" s="1"/>
  <c r="AH26" i="15"/>
  <c r="AJ26" i="15" s="1"/>
  <c r="AH26" i="29"/>
  <c r="AJ26" i="29" s="1"/>
  <c r="AH26" i="11"/>
  <c r="AJ26" i="11" s="1"/>
  <c r="AH26" i="26"/>
  <c r="AJ26" i="26" s="1"/>
  <c r="AH26" i="22"/>
  <c r="AJ26" i="22" s="1"/>
  <c r="AH26" i="24"/>
  <c r="AJ26" i="24" s="1"/>
  <c r="AH26" i="20"/>
  <c r="AJ26" i="20" s="1"/>
  <c r="AH26" i="2"/>
  <c r="AJ26" i="2" s="1"/>
  <c r="AH26" i="30"/>
  <c r="AJ26" i="30" s="1"/>
  <c r="AH26" i="16"/>
  <c r="AJ26" i="16" s="1"/>
  <c r="AH26" i="4"/>
  <c r="AJ26" i="4" s="1"/>
  <c r="AH26" i="10"/>
  <c r="AJ26" i="10" s="1"/>
  <c r="AH13" i="32"/>
  <c r="AJ13" i="32" s="1"/>
  <c r="AH13" i="31" s="1"/>
  <c r="AJ13" i="31" s="1"/>
  <c r="AH19" i="32"/>
  <c r="AJ19" i="32" s="1"/>
  <c r="AH19" i="31" s="1"/>
  <c r="AJ19" i="31" s="1"/>
  <c r="AH16" i="4"/>
  <c r="AJ16" i="4" s="1"/>
  <c r="AH16" i="18"/>
  <c r="AJ16" i="18" s="1"/>
  <c r="AH16" i="5"/>
  <c r="AJ16" i="5" s="1"/>
  <c r="AH16" i="34"/>
  <c r="AJ16" i="34" s="1"/>
  <c r="AH16" i="14"/>
  <c r="AJ16" i="14" s="1"/>
  <c r="AH16" i="24"/>
  <c r="AJ16" i="24" s="1"/>
  <c r="AH16" i="23"/>
  <c r="AJ16" i="23" s="1"/>
  <c r="AH16" i="11"/>
  <c r="AJ16" i="11" s="1"/>
  <c r="AH16" i="16"/>
  <c r="AJ16" i="16" s="1"/>
  <c r="AH16" i="25"/>
  <c r="AJ16" i="25" s="1"/>
  <c r="AH16" i="13"/>
  <c r="AJ16" i="13" s="1"/>
  <c r="AH16" i="12"/>
  <c r="AJ16" i="12" s="1"/>
  <c r="AH16" i="15"/>
  <c r="AJ16" i="15" s="1"/>
  <c r="AH16" i="20"/>
  <c r="AJ16" i="20" s="1"/>
  <c r="AH16" i="27"/>
  <c r="AJ16" i="27" s="1"/>
  <c r="AH16" i="3"/>
  <c r="AJ16" i="3" s="1"/>
  <c r="AH16" i="6"/>
  <c r="AJ16" i="6" s="1"/>
  <c r="AH16" i="10"/>
  <c r="AJ16" i="10" s="1"/>
  <c r="AH16" i="22"/>
  <c r="AJ16" i="22" s="1"/>
  <c r="AH16" i="26"/>
  <c r="AJ16" i="26" s="1"/>
  <c r="AH16" i="7"/>
  <c r="AJ16" i="7" s="1"/>
  <c r="AH16" i="21"/>
  <c r="AJ16" i="21" s="1"/>
  <c r="AH16" i="29"/>
  <c r="AJ16" i="29" s="1"/>
  <c r="AH16" i="30"/>
  <c r="AJ16" i="30" s="1"/>
  <c r="AH16" i="28"/>
  <c r="AJ16" i="28" s="1"/>
  <c r="AH16" i="2"/>
  <c r="AJ16" i="2" s="1"/>
  <c r="AH30" i="32"/>
  <c r="AJ30" i="32" s="1"/>
  <c r="AH30" i="31" s="1"/>
  <c r="AJ30" i="31" s="1"/>
  <c r="AH29" i="32"/>
  <c r="AJ29" i="32" s="1"/>
  <c r="AH29" i="31" s="1"/>
  <c r="AJ29" i="31" s="1"/>
  <c r="AH29" i="2" s="1"/>
  <c r="AJ29" i="2" s="1"/>
  <c r="AH27" i="18"/>
  <c r="AJ27" i="18" s="1"/>
  <c r="AH27" i="24"/>
  <c r="AJ27" i="24" s="1"/>
  <c r="AH27" i="14"/>
  <c r="AJ27" i="14" s="1"/>
  <c r="AH27" i="20"/>
  <c r="AJ27" i="20" s="1"/>
  <c r="AH27" i="11"/>
  <c r="AJ27" i="11" s="1"/>
  <c r="AH27" i="34"/>
  <c r="AJ27" i="34" s="1"/>
  <c r="AH27" i="10"/>
  <c r="AJ27" i="10" s="1"/>
  <c r="AH27" i="5"/>
  <c r="AJ27" i="5" s="1"/>
  <c r="AH27" i="12"/>
  <c r="AJ27" i="12" s="1"/>
  <c r="AH27" i="28"/>
  <c r="AJ27" i="28" s="1"/>
  <c r="AH27" i="26"/>
  <c r="AJ27" i="26" s="1"/>
  <c r="AH27" i="4"/>
  <c r="AJ27" i="4" s="1"/>
  <c r="AH27" i="27"/>
  <c r="AJ27" i="27" s="1"/>
  <c r="AH27" i="29"/>
  <c r="AJ27" i="29" s="1"/>
  <c r="AH27" i="6"/>
  <c r="AJ27" i="6" s="1"/>
  <c r="AH27" i="21"/>
  <c r="AJ27" i="21" s="1"/>
  <c r="AH27" i="30"/>
  <c r="AJ27" i="30" s="1"/>
  <c r="AH27" i="15"/>
  <c r="AJ27" i="15" s="1"/>
  <c r="AH27" i="22"/>
  <c r="AJ27" i="22" s="1"/>
  <c r="AH27" i="7"/>
  <c r="AJ27" i="7" s="1"/>
  <c r="AH27" i="13"/>
  <c r="AJ27" i="13" s="1"/>
  <c r="AH27" i="16"/>
  <c r="AJ27" i="16" s="1"/>
  <c r="AH27" i="2"/>
  <c r="AJ27" i="2" s="1"/>
  <c r="AH27" i="25"/>
  <c r="AJ27" i="25" s="1"/>
  <c r="AH27" i="3"/>
  <c r="AJ27" i="3" s="1"/>
  <c r="AH20" i="28"/>
  <c r="AJ20" i="28" s="1"/>
  <c r="AH20" i="6"/>
  <c r="AJ20" i="6" s="1"/>
  <c r="AH20" i="24"/>
  <c r="AJ20" i="24" s="1"/>
  <c r="AH20" i="7"/>
  <c r="AJ20" i="7" s="1"/>
  <c r="AH20" i="26"/>
  <c r="AJ20" i="26" s="1"/>
  <c r="AH20" i="12"/>
  <c r="AJ20" i="12" s="1"/>
  <c r="AH20" i="23"/>
  <c r="AJ20" i="23" s="1"/>
  <c r="AH20" i="22"/>
  <c r="AJ20" i="22" s="1"/>
  <c r="AH20" i="27"/>
  <c r="AJ20" i="27" s="1"/>
  <c r="AH20" i="13"/>
  <c r="AJ20" i="13" s="1"/>
  <c r="AH20" i="20"/>
  <c r="AJ20" i="20" s="1"/>
  <c r="AH20" i="25"/>
  <c r="AJ20" i="25" s="1"/>
  <c r="AH20" i="15"/>
  <c r="AJ20" i="15" s="1"/>
  <c r="AH20" i="2"/>
  <c r="AJ20" i="2" s="1"/>
  <c r="AH20" i="4"/>
  <c r="AJ20" i="4" s="1"/>
  <c r="AH20" i="3"/>
  <c r="AJ20" i="3" s="1"/>
  <c r="AH20" i="11"/>
  <c r="AJ20" i="11" s="1"/>
  <c r="AH20" i="10"/>
  <c r="AJ20" i="10" s="1"/>
  <c r="AH20" i="14"/>
  <c r="AJ20" i="14" s="1"/>
  <c r="AH20" i="16"/>
  <c r="AJ20" i="16" s="1"/>
  <c r="AH20" i="30"/>
  <c r="AJ20" i="30" s="1"/>
  <c r="AH20" i="29"/>
  <c r="AJ20" i="29" s="1"/>
  <c r="AH20" i="18"/>
  <c r="AJ20" i="18" s="1"/>
  <c r="AH20" i="21"/>
  <c r="AJ20" i="21" s="1"/>
  <c r="AH20" i="5"/>
  <c r="AJ20" i="5" s="1"/>
  <c r="AH20" i="34"/>
  <c r="AJ20" i="34" s="1"/>
  <c r="AH14" i="32"/>
  <c r="AJ14" i="32" s="1"/>
  <c r="AH11" i="32"/>
  <c r="AJ11" i="32" s="1"/>
  <c r="AH26" i="25" l="1"/>
  <c r="AJ26" i="25" s="1"/>
  <c r="AH26" i="12"/>
  <c r="AJ26" i="12" s="1"/>
  <c r="AH26" i="3"/>
  <c r="AJ26" i="3" s="1"/>
  <c r="AH26" i="34"/>
  <c r="AJ26" i="34" s="1"/>
  <c r="AH26" i="21"/>
  <c r="AJ26" i="21" s="1"/>
  <c r="AH26" i="28"/>
  <c r="AJ26" i="28" s="1"/>
  <c r="AH26" i="7"/>
  <c r="AJ26" i="7" s="1"/>
  <c r="AH26" i="27"/>
  <c r="AJ26" i="27" s="1"/>
  <c r="AH26" i="5"/>
  <c r="AJ26" i="5" s="1"/>
  <c r="AH29" i="10"/>
  <c r="AJ29" i="10" s="1"/>
  <c r="AH29" i="26"/>
  <c r="AJ29" i="26" s="1"/>
  <c r="AH29" i="22"/>
  <c r="AJ29" i="22" s="1"/>
  <c r="AH29" i="25"/>
  <c r="AJ29" i="25" s="1"/>
  <c r="AH29" i="29"/>
  <c r="AJ29" i="29" s="1"/>
  <c r="AH29" i="13"/>
  <c r="AJ29" i="13" s="1"/>
  <c r="AH29" i="30"/>
  <c r="AJ29" i="30" s="1"/>
  <c r="AH29" i="14"/>
  <c r="AJ29" i="14" s="1"/>
  <c r="AH29" i="3"/>
  <c r="AJ29" i="3" s="1"/>
  <c r="AH29" i="24"/>
  <c r="AJ29" i="24" s="1"/>
  <c r="AH29" i="28"/>
  <c r="AJ29" i="28" s="1"/>
  <c r="AH29" i="21"/>
  <c r="AJ29" i="21" s="1"/>
  <c r="AH29" i="4"/>
  <c r="AJ29" i="4" s="1"/>
  <c r="AH29" i="7"/>
  <c r="AJ29" i="7" s="1"/>
  <c r="AH29" i="6"/>
  <c r="AJ29" i="6" s="1"/>
  <c r="AH29" i="11"/>
  <c r="AJ29" i="11" s="1"/>
  <c r="AH29" i="20"/>
  <c r="AJ29" i="20" s="1"/>
  <c r="AH29" i="15"/>
  <c r="AJ29" i="15" s="1"/>
  <c r="AH29" i="34"/>
  <c r="AJ29" i="34" s="1"/>
  <c r="AH29" i="18"/>
  <c r="AJ29" i="18" s="1"/>
  <c r="AH29" i="23"/>
  <c r="AJ29" i="23" s="1"/>
  <c r="AH29" i="5"/>
  <c r="AJ29" i="5" s="1"/>
  <c r="AH29" i="27"/>
  <c r="AJ29" i="27" s="1"/>
  <c r="AH29" i="16"/>
  <c r="AJ29" i="16" s="1"/>
  <c r="AH29" i="12"/>
  <c r="AJ29" i="12" s="1"/>
  <c r="AH19" i="13"/>
  <c r="AJ19" i="13" s="1"/>
  <c r="AH19" i="11"/>
  <c r="AJ19" i="11" s="1"/>
  <c r="AH19" i="30"/>
  <c r="AJ19" i="30" s="1"/>
  <c r="AH19" i="27"/>
  <c r="AJ19" i="27" s="1"/>
  <c r="AH19" i="14"/>
  <c r="AJ19" i="14" s="1"/>
  <c r="AH19" i="3"/>
  <c r="AJ19" i="3" s="1"/>
  <c r="AH19" i="29"/>
  <c r="AJ19" i="29" s="1"/>
  <c r="AH19" i="26"/>
  <c r="AJ19" i="26" s="1"/>
  <c r="AH19" i="28"/>
  <c r="AJ19" i="28" s="1"/>
  <c r="AH19" i="12"/>
  <c r="AJ19" i="12" s="1"/>
  <c r="AH19" i="6"/>
  <c r="AJ19" i="6" s="1"/>
  <c r="AH19" i="16"/>
  <c r="AJ19" i="16" s="1"/>
  <c r="AH19" i="22"/>
  <c r="AJ19" i="22" s="1"/>
  <c r="AH19" i="23"/>
  <c r="AJ19" i="23" s="1"/>
  <c r="AH19" i="7"/>
  <c r="AJ19" i="7" s="1"/>
  <c r="AH19" i="20"/>
  <c r="AJ19" i="20" s="1"/>
  <c r="AH19" i="24"/>
  <c r="AJ19" i="24" s="1"/>
  <c r="AH19" i="5"/>
  <c r="AJ19" i="5" s="1"/>
  <c r="AH19" i="15"/>
  <c r="AJ19" i="15" s="1"/>
  <c r="AH19" i="10"/>
  <c r="AJ19" i="10" s="1"/>
  <c r="AH19" i="2"/>
  <c r="AJ19" i="2" s="1"/>
  <c r="AH19" i="4"/>
  <c r="AJ19" i="4" s="1"/>
  <c r="AH19" i="21"/>
  <c r="AJ19" i="21" s="1"/>
  <c r="AH19" i="34"/>
  <c r="AJ19" i="34" s="1"/>
  <c r="AH19" i="25"/>
  <c r="AJ19" i="25" s="1"/>
  <c r="AH19" i="18"/>
  <c r="AJ19" i="18" s="1"/>
  <c r="AH13" i="28"/>
  <c r="AJ13" i="28" s="1"/>
  <c r="AH13" i="25"/>
  <c r="AJ13" i="25" s="1"/>
  <c r="AH13" i="26"/>
  <c r="AJ13" i="26" s="1"/>
  <c r="AH13" i="11"/>
  <c r="AJ13" i="11" s="1"/>
  <c r="AH13" i="20"/>
  <c r="AJ13" i="20" s="1"/>
  <c r="AH13" i="29"/>
  <c r="AJ13" i="29" s="1"/>
  <c r="AH13" i="2"/>
  <c r="AJ13" i="2" s="1"/>
  <c r="AH13" i="3"/>
  <c r="AJ13" i="3" s="1"/>
  <c r="AH13" i="18"/>
  <c r="AJ13" i="18" s="1"/>
  <c r="AH13" i="27"/>
  <c r="AJ13" i="27" s="1"/>
  <c r="AH13" i="22"/>
  <c r="AJ13" i="22" s="1"/>
  <c r="AH13" i="21"/>
  <c r="AJ13" i="21" s="1"/>
  <c r="AH13" i="6"/>
  <c r="AJ13" i="6" s="1"/>
  <c r="AH13" i="34"/>
  <c r="AJ13" i="34" s="1"/>
  <c r="AH13" i="14"/>
  <c r="AJ13" i="14" s="1"/>
  <c r="AH13" i="5"/>
  <c r="AJ13" i="5" s="1"/>
  <c r="AH13" i="15"/>
  <c r="AJ13" i="15" s="1"/>
  <c r="AH13" i="13"/>
  <c r="AJ13" i="13" s="1"/>
  <c r="AH13" i="23"/>
  <c r="AJ13" i="23" s="1"/>
  <c r="AH13" i="30"/>
  <c r="AJ13" i="30" s="1"/>
  <c r="AH13" i="7"/>
  <c r="AJ13" i="7" s="1"/>
  <c r="AH13" i="4"/>
  <c r="AJ13" i="4" s="1"/>
  <c r="AH13" i="24"/>
  <c r="AJ13" i="24" s="1"/>
  <c r="AH13" i="16"/>
  <c r="AJ13" i="16" s="1"/>
  <c r="AH13" i="10"/>
  <c r="AJ13" i="10" s="1"/>
  <c r="AH13" i="12"/>
  <c r="AJ13" i="12" s="1"/>
  <c r="AH30" i="22"/>
  <c r="AJ30" i="22" s="1"/>
  <c r="AH30" i="24"/>
  <c r="AJ30" i="24" s="1"/>
  <c r="AH30" i="13"/>
  <c r="AJ30" i="13" s="1"/>
  <c r="AH30" i="5"/>
  <c r="AJ30" i="5" s="1"/>
  <c r="AH30" i="7"/>
  <c r="AJ30" i="7" s="1"/>
  <c r="AH30" i="2"/>
  <c r="AJ30" i="2" s="1"/>
  <c r="AH30" i="11"/>
  <c r="AJ30" i="11" s="1"/>
  <c r="AH30" i="28"/>
  <c r="AJ30" i="28" s="1"/>
  <c r="AH30" i="12"/>
  <c r="AJ30" i="12" s="1"/>
  <c r="AH30" i="20"/>
  <c r="AJ30" i="20" s="1"/>
  <c r="AH30" i="27"/>
  <c r="AJ30" i="27" s="1"/>
  <c r="AH30" i="6"/>
  <c r="AJ30" i="6" s="1"/>
  <c r="AH30" i="34"/>
  <c r="AJ30" i="34" s="1"/>
  <c r="AH30" i="23"/>
  <c r="AJ30" i="23" s="1"/>
  <c r="AH30" i="3"/>
  <c r="AJ30" i="3" s="1"/>
  <c r="AH30" i="25"/>
  <c r="AJ30" i="25" s="1"/>
  <c r="AH30" i="30"/>
  <c r="AJ30" i="30" s="1"/>
  <c r="AH30" i="15"/>
  <c r="AJ30" i="15" s="1"/>
  <c r="AH30" i="10"/>
  <c r="AJ30" i="10" s="1"/>
  <c r="AH30" i="18"/>
  <c r="AJ30" i="18" s="1"/>
  <c r="AH30" i="26"/>
  <c r="AJ30" i="26" s="1"/>
  <c r="AH30" i="14"/>
  <c r="AJ30" i="14" s="1"/>
  <c r="AH30" i="16"/>
  <c r="AJ30" i="16" s="1"/>
  <c r="AH30" i="4"/>
  <c r="AJ30" i="4" s="1"/>
  <c r="AH30" i="21"/>
  <c r="AJ30" i="21" s="1"/>
  <c r="AH30" i="29"/>
  <c r="AJ30" i="29" s="1"/>
  <c r="AH14" i="31"/>
  <c r="AJ14" i="31" s="1"/>
  <c r="AH11" i="31"/>
  <c r="AJ11" i="31" s="1"/>
  <c r="AH14" i="23" l="1"/>
  <c r="AJ14" i="23" s="1"/>
  <c r="AH14" i="28"/>
  <c r="AJ14" i="28" s="1"/>
  <c r="AH14" i="13"/>
  <c r="AJ14" i="13" s="1"/>
  <c r="AH14" i="27"/>
  <c r="AJ14" i="27" s="1"/>
  <c r="AH14" i="29"/>
  <c r="AJ14" i="29" s="1"/>
  <c r="AH14" i="20"/>
  <c r="AJ14" i="20" s="1"/>
  <c r="AH14" i="34"/>
  <c r="AJ14" i="34" s="1"/>
  <c r="AH14" i="16"/>
  <c r="AJ14" i="16" s="1"/>
  <c r="AH14" i="5"/>
  <c r="AJ14" i="5" s="1"/>
  <c r="AH14" i="11"/>
  <c r="AJ14" i="11" s="1"/>
  <c r="AH14" i="14"/>
  <c r="AJ14" i="14" s="1"/>
  <c r="AH14" i="6"/>
  <c r="AJ14" i="6" s="1"/>
  <c r="AH14" i="2"/>
  <c r="AJ14" i="2" s="1"/>
  <c r="AH14" i="30"/>
  <c r="AJ14" i="30" s="1"/>
  <c r="AH14" i="24"/>
  <c r="AJ14" i="24" s="1"/>
  <c r="AH14" i="3"/>
  <c r="AJ14" i="3" s="1"/>
  <c r="AH14" i="12"/>
  <c r="AJ14" i="12" s="1"/>
  <c r="AH14" i="4"/>
  <c r="AJ14" i="4" s="1"/>
  <c r="AH14" i="15"/>
  <c r="AJ14" i="15" s="1"/>
  <c r="AH14" i="22"/>
  <c r="AJ14" i="22" s="1"/>
  <c r="AH14" i="21"/>
  <c r="AJ14" i="21" s="1"/>
  <c r="AH14" i="10"/>
  <c r="AJ14" i="10" s="1"/>
  <c r="AH14" i="25"/>
  <c r="AJ14" i="25" s="1"/>
  <c r="AH14" i="18"/>
  <c r="AJ14" i="18" s="1"/>
  <c r="AH14" i="7"/>
  <c r="AJ14" i="7" s="1"/>
  <c r="AH14" i="26"/>
  <c r="AJ14" i="26" s="1"/>
  <c r="AH11" i="29"/>
  <c r="AJ11" i="29" s="1"/>
  <c r="AH11" i="20"/>
  <c r="AH11" i="11"/>
  <c r="AH11" i="34"/>
  <c r="AH11" i="26"/>
  <c r="AH11" i="18"/>
  <c r="AH11" i="2"/>
  <c r="AH11" i="25"/>
  <c r="AH11" i="7"/>
  <c r="AH11" i="3"/>
  <c r="AH11" i="24"/>
  <c r="AH11" i="15"/>
  <c r="AH11" i="4"/>
  <c r="AH11" i="22"/>
  <c r="AH11" i="13"/>
  <c r="AH11" i="27"/>
  <c r="AH11" i="21"/>
  <c r="AH11" i="12"/>
  <c r="AH11" i="16"/>
  <c r="AH11" i="6"/>
  <c r="AH11" i="5"/>
  <c r="AH11" i="30"/>
  <c r="AJ11" i="30" s="1"/>
  <c r="AH11" i="28"/>
  <c r="AJ11" i="28" s="1"/>
  <c r="AH11" i="23"/>
  <c r="AH11" i="10"/>
  <c r="AH11" i="14"/>
  <c r="AJ11" i="26" l="1"/>
  <c r="AJ11" i="25" l="1"/>
  <c r="AJ11" i="24" l="1"/>
  <c r="AJ11" i="23" l="1"/>
  <c r="AJ11" i="22" l="1"/>
  <c r="AJ11" i="21" l="1"/>
  <c r="AJ11" i="20" l="1"/>
  <c r="AJ11" i="10" l="1"/>
  <c r="AJ11" i="18" l="1"/>
  <c r="AJ11" i="7" l="1"/>
  <c r="AJ11" i="15" l="1"/>
  <c r="AJ11" i="14" l="1"/>
  <c r="AJ11" i="13" l="1"/>
  <c r="AJ11" i="12" l="1"/>
  <c r="AJ11" i="11" l="1"/>
  <c r="AJ11" i="6" l="1"/>
  <c r="AJ11" i="2" l="1"/>
  <c r="AJ11" i="3" l="1"/>
  <c r="AJ11" i="4" l="1"/>
  <c r="AJ11" i="5" l="1"/>
  <c r="AJ11" i="27" l="1"/>
  <c r="AJ11" i="16" l="1"/>
  <c r="AJ11" i="34" l="1"/>
  <c r="B34" i="17" l="1"/>
  <c r="AI33" i="19"/>
  <c r="A34" i="17"/>
  <c r="AH33" i="19"/>
  <c r="AJ33" i="19" s="1"/>
  <c r="AK20" i="19" l="1"/>
  <c r="AH34" i="9"/>
  <c r="AJ34" i="9" s="1"/>
  <c r="AK21" i="19"/>
  <c r="A21" i="19" s="1"/>
  <c r="AK16" i="19"/>
  <c r="A16" i="19" s="1"/>
  <c r="AK17" i="19"/>
  <c r="AK34" i="19"/>
  <c r="AK25" i="19"/>
  <c r="AK18" i="19"/>
  <c r="A18" i="19" s="1"/>
  <c r="AK11" i="19"/>
  <c r="AH33" i="9"/>
  <c r="AJ33" i="9" s="1"/>
  <c r="AH31" i="8" s="1"/>
  <c r="AJ31" i="8" s="1"/>
  <c r="AH25" i="33" s="1"/>
  <c r="AJ25" i="33" s="1"/>
  <c r="AK13" i="9"/>
  <c r="A20" i="19"/>
  <c r="AK26" i="19"/>
  <c r="AK30" i="19"/>
  <c r="AK14" i="19"/>
  <c r="AI23" i="9" s="1"/>
  <c r="AK22" i="19"/>
  <c r="AK29" i="19"/>
  <c r="AK24" i="19"/>
  <c r="AK33" i="19"/>
  <c r="AK13" i="19"/>
  <c r="AK28" i="19"/>
  <c r="AK27" i="19"/>
  <c r="AK19" i="19"/>
  <c r="AK31" i="19"/>
  <c r="AK12" i="19"/>
  <c r="AK32" i="19"/>
  <c r="AK15" i="19"/>
  <c r="AK23" i="19"/>
  <c r="AI34" i="9" l="1"/>
  <c r="AH31" i="32"/>
  <c r="AJ31" i="32" s="1"/>
  <c r="AH31" i="31" s="1"/>
  <c r="AJ31" i="31" s="1"/>
  <c r="AH31" i="29" s="1"/>
  <c r="AJ31" i="29" s="1"/>
  <c r="AH25" i="32"/>
  <c r="AJ25" i="32" s="1"/>
  <c r="AH25" i="31" s="1"/>
  <c r="AJ25" i="31" s="1"/>
  <c r="AI24" i="9"/>
  <c r="AH32" i="8"/>
  <c r="AJ32" i="8" s="1"/>
  <c r="AK13" i="8" s="1"/>
  <c r="AI13" i="9"/>
  <c r="A34" i="19"/>
  <c r="AI16" i="9"/>
  <c r="A17" i="19"/>
  <c r="AI17" i="9"/>
  <c r="AK25" i="9"/>
  <c r="A25" i="9" s="1"/>
  <c r="AK17" i="9"/>
  <c r="AK12" i="9"/>
  <c r="AI12" i="8" s="1"/>
  <c r="AK29" i="9"/>
  <c r="A29" i="9" s="1"/>
  <c r="AK28" i="9"/>
  <c r="AK33" i="9"/>
  <c r="A33" i="9" s="1"/>
  <c r="AK11" i="9"/>
  <c r="A11" i="9" s="1"/>
  <c r="AK34" i="9"/>
  <c r="A34" i="9" s="1"/>
  <c r="AK24" i="9"/>
  <c r="A24" i="9" s="1"/>
  <c r="AK32" i="9"/>
  <c r="AI33" i="8" s="1"/>
  <c r="AK16" i="9"/>
  <c r="AI19" i="8" s="1"/>
  <c r="AK31" i="9"/>
  <c r="A31" i="9" s="1"/>
  <c r="AK20" i="9"/>
  <c r="A20" i="9" s="1"/>
  <c r="AK23" i="8"/>
  <c r="AH21" i="33"/>
  <c r="AJ21" i="33" s="1"/>
  <c r="AH21" i="32" s="1"/>
  <c r="AJ21" i="32" s="1"/>
  <c r="AH21" i="31" s="1"/>
  <c r="AJ21" i="31" s="1"/>
  <c r="AK22" i="8"/>
  <c r="AK14" i="8"/>
  <c r="AK33" i="8"/>
  <c r="AK15" i="8"/>
  <c r="AK12" i="8"/>
  <c r="AK31" i="8"/>
  <c r="AK21" i="8"/>
  <c r="AK26" i="8"/>
  <c r="AK16" i="8"/>
  <c r="AK27" i="8"/>
  <c r="AK32" i="8"/>
  <c r="AK28" i="8"/>
  <c r="AK25" i="8"/>
  <c r="AK24" i="8"/>
  <c r="AI11" i="9"/>
  <c r="A11" i="19"/>
  <c r="AK26" i="9"/>
  <c r="AI28" i="8" s="1"/>
  <c r="AK23" i="9"/>
  <c r="A25" i="19"/>
  <c r="AI27" i="9"/>
  <c r="AK27" i="9"/>
  <c r="A27" i="9" s="1"/>
  <c r="AK30" i="9"/>
  <c r="AI21" i="8" s="1"/>
  <c r="AK22" i="9"/>
  <c r="A22" i="9" s="1"/>
  <c r="AK21" i="9"/>
  <c r="A21" i="9" s="1"/>
  <c r="AK19" i="9"/>
  <c r="AK15" i="9"/>
  <c r="AI16" i="8" s="1"/>
  <c r="AK18" i="9"/>
  <c r="A18" i="9" s="1"/>
  <c r="AK14" i="9"/>
  <c r="A27" i="19"/>
  <c r="AI29" i="9"/>
  <c r="A29" i="19"/>
  <c r="AI31" i="9"/>
  <c r="A22" i="19"/>
  <c r="AI25" i="9"/>
  <c r="A14" i="19"/>
  <c r="AI22" i="9"/>
  <c r="AI30" i="9"/>
  <c r="A28" i="19"/>
  <c r="A13" i="19"/>
  <c r="AI12" i="9"/>
  <c r="A30" i="19"/>
  <c r="AI28" i="9"/>
  <c r="A33" i="19"/>
  <c r="AI33" i="9"/>
  <c r="A32" i="19"/>
  <c r="AI32" i="9"/>
  <c r="A31" i="19"/>
  <c r="AI26" i="9"/>
  <c r="AI21" i="9"/>
  <c r="A23" i="19"/>
  <c r="A15" i="19"/>
  <c r="AI18" i="9"/>
  <c r="A12" i="19"/>
  <c r="AI15" i="9"/>
  <c r="AI14" i="9"/>
  <c r="A26" i="19"/>
  <c r="AI20" i="9"/>
  <c r="A19" i="19"/>
  <c r="AI19" i="9"/>
  <c r="A24" i="19"/>
  <c r="A13" i="9"/>
  <c r="AK18" i="8" l="1"/>
  <c r="AH31" i="18"/>
  <c r="AJ31" i="18" s="1"/>
  <c r="AH31" i="5"/>
  <c r="AJ31" i="5" s="1"/>
  <c r="AH31" i="2"/>
  <c r="AJ31" i="2" s="1"/>
  <c r="AH31" i="28"/>
  <c r="AJ31" i="28" s="1"/>
  <c r="AH31" i="12"/>
  <c r="AJ31" i="12" s="1"/>
  <c r="AH31" i="20"/>
  <c r="AJ31" i="20" s="1"/>
  <c r="AH31" i="10"/>
  <c r="AJ31" i="10" s="1"/>
  <c r="AH31" i="22"/>
  <c r="AJ31" i="22" s="1"/>
  <c r="AH31" i="34"/>
  <c r="AJ31" i="34" s="1"/>
  <c r="AH31" i="27"/>
  <c r="AJ31" i="27" s="1"/>
  <c r="AH31" i="26"/>
  <c r="AJ31" i="26" s="1"/>
  <c r="AH31" i="7"/>
  <c r="AJ31" i="7" s="1"/>
  <c r="AH31" i="23"/>
  <c r="AJ31" i="23" s="1"/>
  <c r="AH31" i="4"/>
  <c r="AJ31" i="4" s="1"/>
  <c r="AH31" i="13"/>
  <c r="AJ31" i="13" s="1"/>
  <c r="AH31" i="16"/>
  <c r="AJ31" i="16" s="1"/>
  <c r="AH31" i="6"/>
  <c r="AJ31" i="6" s="1"/>
  <c r="AH31" i="25"/>
  <c r="AJ31" i="25" s="1"/>
  <c r="AH31" i="3"/>
  <c r="AJ31" i="3" s="1"/>
  <c r="AH31" i="30"/>
  <c r="AJ31" i="30" s="1"/>
  <c r="AH31" i="11"/>
  <c r="AJ31" i="11" s="1"/>
  <c r="AK29" i="8"/>
  <c r="A29" i="8" s="1"/>
  <c r="AH31" i="15"/>
  <c r="AJ31" i="15" s="1"/>
  <c r="AH31" i="14"/>
  <c r="AJ31" i="14" s="1"/>
  <c r="AH31" i="24"/>
  <c r="AJ31" i="24" s="1"/>
  <c r="AK34" i="8"/>
  <c r="AI21" i="33" s="1"/>
  <c r="AI25" i="8"/>
  <c r="AK17" i="8"/>
  <c r="A17" i="8" s="1"/>
  <c r="AH31" i="21"/>
  <c r="AJ31" i="21" s="1"/>
  <c r="AH25" i="13"/>
  <c r="AJ25" i="13" s="1"/>
  <c r="AH25" i="23"/>
  <c r="AJ25" i="23" s="1"/>
  <c r="AH25" i="30"/>
  <c r="AJ25" i="30" s="1"/>
  <c r="AH25" i="6"/>
  <c r="AJ25" i="6" s="1"/>
  <c r="AH25" i="14"/>
  <c r="AJ25" i="14" s="1"/>
  <c r="AH25" i="5"/>
  <c r="AJ25" i="5" s="1"/>
  <c r="AH25" i="27"/>
  <c r="AJ25" i="27" s="1"/>
  <c r="AH25" i="11"/>
  <c r="AJ25" i="11" s="1"/>
  <c r="AH25" i="24"/>
  <c r="AJ25" i="24" s="1"/>
  <c r="AH25" i="26"/>
  <c r="AJ25" i="26" s="1"/>
  <c r="AH25" i="2"/>
  <c r="AJ25" i="2" s="1"/>
  <c r="AH25" i="34"/>
  <c r="AJ25" i="34" s="1"/>
  <c r="AH25" i="21"/>
  <c r="AJ25" i="21" s="1"/>
  <c r="AH25" i="10"/>
  <c r="AJ25" i="10" s="1"/>
  <c r="AH25" i="18"/>
  <c r="AJ25" i="18" s="1"/>
  <c r="AH25" i="7"/>
  <c r="AJ25" i="7" s="1"/>
  <c r="AH25" i="28"/>
  <c r="AJ25" i="28" s="1"/>
  <c r="AH25" i="4"/>
  <c r="AJ25" i="4" s="1"/>
  <c r="AH25" i="20"/>
  <c r="AJ25" i="20" s="1"/>
  <c r="AH25" i="29"/>
  <c r="AJ25" i="29" s="1"/>
  <c r="AH25" i="22"/>
  <c r="AJ25" i="22" s="1"/>
  <c r="AH25" i="25"/>
  <c r="AJ25" i="25" s="1"/>
  <c r="AH25" i="16"/>
  <c r="AJ25" i="16" s="1"/>
  <c r="AH25" i="3"/>
  <c r="AJ25" i="3" s="1"/>
  <c r="AH25" i="12"/>
  <c r="AJ25" i="12" s="1"/>
  <c r="AH25" i="15"/>
  <c r="AJ25" i="15" s="1"/>
  <c r="AH21" i="20"/>
  <c r="AJ21" i="20" s="1"/>
  <c r="AH21" i="18"/>
  <c r="AJ21" i="18" s="1"/>
  <c r="AH21" i="22"/>
  <c r="AJ21" i="22" s="1"/>
  <c r="AH21" i="26"/>
  <c r="AJ21" i="26" s="1"/>
  <c r="AH21" i="34"/>
  <c r="AJ21" i="34" s="1"/>
  <c r="AH21" i="24"/>
  <c r="AJ21" i="24" s="1"/>
  <c r="AH21" i="28"/>
  <c r="AJ21" i="28" s="1"/>
  <c r="AH21" i="6"/>
  <c r="AJ21" i="6" s="1"/>
  <c r="AH21" i="2"/>
  <c r="AJ21" i="2" s="1"/>
  <c r="AH21" i="5"/>
  <c r="AJ21" i="5" s="1"/>
  <c r="AH21" i="7"/>
  <c r="AJ21" i="7" s="1"/>
  <c r="AH21" i="25"/>
  <c r="AJ21" i="25" s="1"/>
  <c r="AH21" i="4"/>
  <c r="AJ21" i="4" s="1"/>
  <c r="AH21" i="30"/>
  <c r="AJ21" i="30" s="1"/>
  <c r="AH21" i="3"/>
  <c r="AJ21" i="3" s="1"/>
  <c r="AH21" i="21"/>
  <c r="AJ21" i="21" s="1"/>
  <c r="AH21" i="15"/>
  <c r="AJ21" i="15" s="1"/>
  <c r="AH21" i="13"/>
  <c r="AJ21" i="13" s="1"/>
  <c r="AH21" i="27"/>
  <c r="AJ21" i="27" s="1"/>
  <c r="AH21" i="14"/>
  <c r="AJ21" i="14" s="1"/>
  <c r="AH21" i="10"/>
  <c r="AJ21" i="10" s="1"/>
  <c r="AH21" i="12"/>
  <c r="AJ21" i="12" s="1"/>
  <c r="AH21" i="23"/>
  <c r="AJ21" i="23" s="1"/>
  <c r="AH21" i="16"/>
  <c r="AJ21" i="16" s="1"/>
  <c r="AH21" i="11"/>
  <c r="AJ21" i="11" s="1"/>
  <c r="AH21" i="29"/>
  <c r="AJ21" i="29" s="1"/>
  <c r="AH28" i="33"/>
  <c r="AJ28" i="33" s="1"/>
  <c r="AH17" i="33"/>
  <c r="AJ17" i="33" s="1"/>
  <c r="AK24" i="33" s="1"/>
  <c r="AK11" i="8"/>
  <c r="A11" i="8" s="1"/>
  <c r="AK30" i="8"/>
  <c r="AK20" i="8"/>
  <c r="A20" i="8" s="1"/>
  <c r="AK19" i="8"/>
  <c r="AI20" i="33" s="1"/>
  <c r="AI18" i="8"/>
  <c r="AI15" i="8"/>
  <c r="AI29" i="8"/>
  <c r="AI14" i="8"/>
  <c r="AI27" i="8"/>
  <c r="AI24" i="8"/>
  <c r="A17" i="9"/>
  <c r="A12" i="9"/>
  <c r="AI20" i="8"/>
  <c r="A16" i="9"/>
  <c r="AI22" i="8"/>
  <c r="AI30" i="8"/>
  <c r="A32" i="9"/>
  <c r="A28" i="9"/>
  <c r="AI13" i="8"/>
  <c r="AI11" i="8"/>
  <c r="AI23" i="8"/>
  <c r="AI31" i="8"/>
  <c r="AI26" i="8"/>
  <c r="AI32" i="8"/>
  <c r="A30" i="9"/>
  <c r="A14" i="9"/>
  <c r="AI34" i="8"/>
  <c r="A26" i="9"/>
  <c r="A19" i="9"/>
  <c r="A15" i="9"/>
  <c r="A25" i="8"/>
  <c r="A21" i="8"/>
  <c r="AI31" i="33"/>
  <c r="A22" i="8"/>
  <c r="A28" i="8"/>
  <c r="AI14" i="33"/>
  <c r="A31" i="8"/>
  <c r="A32" i="8"/>
  <c r="AI28" i="33"/>
  <c r="AH34" i="32"/>
  <c r="AJ34" i="32" s="1"/>
  <c r="AK12" i="33"/>
  <c r="A27" i="8"/>
  <c r="AI15" i="33"/>
  <c r="AI12" i="33"/>
  <c r="A12" i="8"/>
  <c r="A16" i="8"/>
  <c r="AI24" i="33"/>
  <c r="A15" i="8"/>
  <c r="AI34" i="33"/>
  <c r="A34" i="8"/>
  <c r="AI25" i="33"/>
  <c r="AI17" i="8"/>
  <c r="A23" i="9"/>
  <c r="A26" i="8"/>
  <c r="A13" i="8"/>
  <c r="AI16" i="33"/>
  <c r="A23" i="8"/>
  <c r="AI22" i="33"/>
  <c r="A18" i="8"/>
  <c r="AI13" i="33"/>
  <c r="A33" i="8"/>
  <c r="AI17" i="33"/>
  <c r="AI23" i="33"/>
  <c r="AI32" i="33"/>
  <c r="A24" i="8"/>
  <c r="AI30" i="33"/>
  <c r="A14" i="8"/>
  <c r="AI18" i="33"/>
  <c r="AI33" i="33" l="1"/>
  <c r="AI19" i="33"/>
  <c r="AK27" i="33"/>
  <c r="AI27" i="32" s="1"/>
  <c r="AK32" i="33"/>
  <c r="A32" i="33" s="1"/>
  <c r="AK18" i="33"/>
  <c r="A18" i="33" s="1"/>
  <c r="AK29" i="33"/>
  <c r="AI29" i="32" s="1"/>
  <c r="AK14" i="33"/>
  <c r="A14" i="33" s="1"/>
  <c r="AK19" i="33"/>
  <c r="A19" i="33" s="1"/>
  <c r="AK28" i="33"/>
  <c r="AI28" i="32" s="1"/>
  <c r="AK15" i="33"/>
  <c r="A15" i="33" s="1"/>
  <c r="AK13" i="33"/>
  <c r="AI13" i="32" s="1"/>
  <c r="AK11" i="33"/>
  <c r="A11" i="33" s="1"/>
  <c r="AK22" i="33"/>
  <c r="A22" i="33" s="1"/>
  <c r="AI11" i="33"/>
  <c r="AK30" i="33"/>
  <c r="AI30" i="32" s="1"/>
  <c r="AK34" i="33"/>
  <c r="A34" i="33" s="1"/>
  <c r="AK26" i="33"/>
  <c r="AI26" i="32" s="1"/>
  <c r="AK31" i="33"/>
  <c r="AI31" i="32" s="1"/>
  <c r="AK21" i="33"/>
  <c r="AI21" i="32" s="1"/>
  <c r="AK23" i="33"/>
  <c r="AI23" i="32" s="1"/>
  <c r="AK25" i="33"/>
  <c r="A25" i="33" s="1"/>
  <c r="AK16" i="33"/>
  <c r="A16" i="33" s="1"/>
  <c r="AK20" i="33"/>
  <c r="A20" i="33" s="1"/>
  <c r="AK17" i="33"/>
  <c r="A17" i="33" s="1"/>
  <c r="AK33" i="33"/>
  <c r="AI33" i="32" s="1"/>
  <c r="A30" i="8"/>
  <c r="AH32" i="32"/>
  <c r="AJ32" i="32" s="1"/>
  <c r="AH32" i="31" s="1"/>
  <c r="AJ32" i="31" s="1"/>
  <c r="AH32" i="15" s="1"/>
  <c r="AJ32" i="15" s="1"/>
  <c r="AH17" i="32"/>
  <c r="AJ17" i="32" s="1"/>
  <c r="AH17" i="31" s="1"/>
  <c r="AJ17" i="31" s="1"/>
  <c r="AH33" i="32"/>
  <c r="AJ33" i="32" s="1"/>
  <c r="AH33" i="31" s="1"/>
  <c r="AJ33" i="31" s="1"/>
  <c r="AH28" i="32"/>
  <c r="AJ28" i="32" s="1"/>
  <c r="AH28" i="31" s="1"/>
  <c r="AJ28" i="31" s="1"/>
  <c r="AI27" i="33"/>
  <c r="AH32" i="7"/>
  <c r="AJ32" i="7" s="1"/>
  <c r="AH32" i="13"/>
  <c r="AJ32" i="13" s="1"/>
  <c r="AI26" i="33"/>
  <c r="AI29" i="33"/>
  <c r="A19" i="8"/>
  <c r="AI24" i="32"/>
  <c r="AH34" i="31"/>
  <c r="AJ34" i="31" s="1"/>
  <c r="A12" i="33"/>
  <c r="AI12" i="32"/>
  <c r="AI32" i="32"/>
  <c r="A24" i="33"/>
  <c r="AH32" i="28" l="1"/>
  <c r="AJ32" i="28" s="1"/>
  <c r="AH32" i="25"/>
  <c r="AJ32" i="25" s="1"/>
  <c r="AH32" i="29"/>
  <c r="AJ32" i="29" s="1"/>
  <c r="AH32" i="5"/>
  <c r="AJ32" i="5" s="1"/>
  <c r="AH32" i="14"/>
  <c r="AJ32" i="14" s="1"/>
  <c r="AH32" i="16"/>
  <c r="AJ32" i="16" s="1"/>
  <c r="AH32" i="21"/>
  <c r="AJ32" i="21" s="1"/>
  <c r="AK34" i="32"/>
  <c r="AI34" i="31" s="1"/>
  <c r="AH32" i="2"/>
  <c r="AJ32" i="2" s="1"/>
  <c r="AH32" i="22"/>
  <c r="AJ32" i="22" s="1"/>
  <c r="AH32" i="23"/>
  <c r="AJ32" i="23" s="1"/>
  <c r="AH32" i="24"/>
  <c r="AJ32" i="24" s="1"/>
  <c r="AI22" i="32"/>
  <c r="AI18" i="32"/>
  <c r="AI11" i="32"/>
  <c r="AH32" i="12"/>
  <c r="AJ32" i="12" s="1"/>
  <c r="AH32" i="27"/>
  <c r="AJ32" i="27" s="1"/>
  <c r="AH32" i="4"/>
  <c r="AJ32" i="4" s="1"/>
  <c r="AH32" i="20"/>
  <c r="AJ32" i="20" s="1"/>
  <c r="AK32" i="32"/>
  <c r="AI32" i="31" s="1"/>
  <c r="AH32" i="3"/>
  <c r="AJ32" i="3" s="1"/>
  <c r="AH32" i="34"/>
  <c r="AJ32" i="34" s="1"/>
  <c r="AH32" i="26"/>
  <c r="AJ32" i="26" s="1"/>
  <c r="A23" i="33"/>
  <c r="AI25" i="32"/>
  <c r="AI34" i="32"/>
  <c r="A29" i="33"/>
  <c r="A13" i="33"/>
  <c r="AI16" i="32"/>
  <c r="AK20" i="32"/>
  <c r="AI20" i="31" s="1"/>
  <c r="AK25" i="32"/>
  <c r="AI25" i="31" s="1"/>
  <c r="AK24" i="32"/>
  <c r="A24" i="32" s="1"/>
  <c r="AK28" i="32"/>
  <c r="AI28" i="31" s="1"/>
  <c r="AK17" i="32"/>
  <c r="AI17" i="31" s="1"/>
  <c r="AK11" i="32"/>
  <c r="AI11" i="31" s="1"/>
  <c r="AK33" i="32"/>
  <c r="A33" i="32" s="1"/>
  <c r="AK22" i="32"/>
  <c r="AI22" i="31" s="1"/>
  <c r="AK30" i="32"/>
  <c r="AI30" i="31" s="1"/>
  <c r="AK29" i="32"/>
  <c r="AI29" i="31" s="1"/>
  <c r="AK27" i="32"/>
  <c r="AI27" i="31" s="1"/>
  <c r="AK31" i="32"/>
  <c r="A31" i="32" s="1"/>
  <c r="AK19" i="32"/>
  <c r="A19" i="32" s="1"/>
  <c r="AK12" i="32"/>
  <c r="A12" i="32" s="1"/>
  <c r="AK14" i="32"/>
  <c r="AI14" i="31" s="1"/>
  <c r="AK23" i="32"/>
  <c r="AI23" i="31" s="1"/>
  <c r="AK15" i="32"/>
  <c r="AI15" i="31" s="1"/>
  <c r="AK13" i="32"/>
  <c r="AI13" i="31" s="1"/>
  <c r="AK21" i="32"/>
  <c r="AI21" i="31" s="1"/>
  <c r="AK16" i="32"/>
  <c r="AI16" i="31" s="1"/>
  <c r="AK18" i="32"/>
  <c r="AI18" i="31" s="1"/>
  <c r="A28" i="33"/>
  <c r="A26" i="33"/>
  <c r="AI19" i="32"/>
  <c r="AH32" i="30"/>
  <c r="AJ32" i="30" s="1"/>
  <c r="AH32" i="18"/>
  <c r="AJ32" i="18" s="1"/>
  <c r="AH32" i="6"/>
  <c r="AJ32" i="6" s="1"/>
  <c r="A21" i="33"/>
  <c r="A27" i="33"/>
  <c r="AI20" i="32"/>
  <c r="A30" i="33"/>
  <c r="A33" i="33"/>
  <c r="AI14" i="32"/>
  <c r="A31" i="33"/>
  <c r="AI15" i="32"/>
  <c r="AI17" i="32"/>
  <c r="AK26" i="32"/>
  <c r="AI26" i="31" s="1"/>
  <c r="AH32" i="10"/>
  <c r="AJ32" i="10" s="1"/>
  <c r="AH32" i="11"/>
  <c r="AJ32" i="11" s="1"/>
  <c r="AH28" i="11"/>
  <c r="AJ28" i="11" s="1"/>
  <c r="AH28" i="25"/>
  <c r="AJ28" i="25" s="1"/>
  <c r="AH28" i="18"/>
  <c r="AJ28" i="18" s="1"/>
  <c r="AH28" i="30"/>
  <c r="AJ28" i="30" s="1"/>
  <c r="AH28" i="27"/>
  <c r="AJ28" i="27" s="1"/>
  <c r="AH28" i="34"/>
  <c r="AJ28" i="34" s="1"/>
  <c r="AH28" i="22"/>
  <c r="AJ28" i="22" s="1"/>
  <c r="AH28" i="20"/>
  <c r="AJ28" i="20" s="1"/>
  <c r="AH28" i="6"/>
  <c r="AJ28" i="6" s="1"/>
  <c r="AH28" i="29"/>
  <c r="AJ28" i="29" s="1"/>
  <c r="AH28" i="13"/>
  <c r="AJ28" i="13" s="1"/>
  <c r="AH28" i="7"/>
  <c r="AJ28" i="7" s="1"/>
  <c r="AH28" i="23"/>
  <c r="AJ28" i="23" s="1"/>
  <c r="AH28" i="2"/>
  <c r="AJ28" i="2" s="1"/>
  <c r="AH28" i="26"/>
  <c r="AJ28" i="26" s="1"/>
  <c r="AH28" i="14"/>
  <c r="AJ28" i="14" s="1"/>
  <c r="AH28" i="12"/>
  <c r="AJ28" i="12" s="1"/>
  <c r="AH28" i="16"/>
  <c r="AJ28" i="16" s="1"/>
  <c r="AH28" i="28"/>
  <c r="AJ28" i="28" s="1"/>
  <c r="AH28" i="24"/>
  <c r="AJ28" i="24" s="1"/>
  <c r="AH28" i="21"/>
  <c r="AJ28" i="21" s="1"/>
  <c r="AH28" i="4"/>
  <c r="AJ28" i="4" s="1"/>
  <c r="AH28" i="10"/>
  <c r="AJ28" i="10" s="1"/>
  <c r="AH28" i="15"/>
  <c r="AJ28" i="15" s="1"/>
  <c r="AH28" i="3"/>
  <c r="AJ28" i="3" s="1"/>
  <c r="AH28" i="5"/>
  <c r="AJ28" i="5" s="1"/>
  <c r="AH33" i="7"/>
  <c r="AJ33" i="7" s="1"/>
  <c r="AH33" i="12"/>
  <c r="AJ33" i="12" s="1"/>
  <c r="AH33" i="28"/>
  <c r="AJ33" i="28" s="1"/>
  <c r="AH33" i="29"/>
  <c r="AJ33" i="29" s="1"/>
  <c r="AH33" i="30"/>
  <c r="AJ33" i="30" s="1"/>
  <c r="AH33" i="25"/>
  <c r="AJ33" i="25" s="1"/>
  <c r="AH33" i="20"/>
  <c r="AJ33" i="20" s="1"/>
  <c r="AH33" i="18"/>
  <c r="AJ33" i="18" s="1"/>
  <c r="AH33" i="34"/>
  <c r="AJ33" i="34" s="1"/>
  <c r="AH33" i="21"/>
  <c r="AJ33" i="21" s="1"/>
  <c r="AH33" i="16"/>
  <c r="AJ33" i="16" s="1"/>
  <c r="AH33" i="26"/>
  <c r="AJ33" i="26" s="1"/>
  <c r="AH33" i="22"/>
  <c r="AJ33" i="22" s="1"/>
  <c r="AH33" i="5"/>
  <c r="AJ33" i="5" s="1"/>
  <c r="AH33" i="3"/>
  <c r="AJ33" i="3" s="1"/>
  <c r="AH33" i="27"/>
  <c r="AJ33" i="27" s="1"/>
  <c r="AH33" i="14"/>
  <c r="AJ33" i="14" s="1"/>
  <c r="AH33" i="6"/>
  <c r="AJ33" i="6" s="1"/>
  <c r="AH33" i="13"/>
  <c r="AJ33" i="13" s="1"/>
  <c r="AH33" i="11"/>
  <c r="AJ33" i="11" s="1"/>
  <c r="AH33" i="10"/>
  <c r="AJ33" i="10" s="1"/>
  <c r="AH33" i="23"/>
  <c r="AJ33" i="23" s="1"/>
  <c r="AH33" i="15"/>
  <c r="AJ33" i="15" s="1"/>
  <c r="AH33" i="4"/>
  <c r="AJ33" i="4" s="1"/>
  <c r="AH33" i="2"/>
  <c r="AJ33" i="2" s="1"/>
  <c r="AH33" i="24"/>
  <c r="AJ33" i="24" s="1"/>
  <c r="AH17" i="25"/>
  <c r="AJ17" i="25" s="1"/>
  <c r="AH17" i="27"/>
  <c r="AJ17" i="27" s="1"/>
  <c r="AH17" i="18"/>
  <c r="AJ17" i="18" s="1"/>
  <c r="AH17" i="30"/>
  <c r="AJ17" i="30" s="1"/>
  <c r="AH17" i="23"/>
  <c r="AJ17" i="23" s="1"/>
  <c r="AH17" i="14"/>
  <c r="AJ17" i="14" s="1"/>
  <c r="AH17" i="15"/>
  <c r="AJ17" i="15" s="1"/>
  <c r="AH17" i="11"/>
  <c r="AJ17" i="11" s="1"/>
  <c r="AH17" i="20"/>
  <c r="AJ17" i="20" s="1"/>
  <c r="AH17" i="26"/>
  <c r="AJ17" i="26" s="1"/>
  <c r="AH17" i="28"/>
  <c r="AJ17" i="28" s="1"/>
  <c r="AH17" i="6"/>
  <c r="AJ17" i="6" s="1"/>
  <c r="AH17" i="12"/>
  <c r="AJ17" i="12" s="1"/>
  <c r="AH17" i="21"/>
  <c r="AJ17" i="21" s="1"/>
  <c r="AH17" i="24"/>
  <c r="AJ17" i="24" s="1"/>
  <c r="AH17" i="13"/>
  <c r="AJ17" i="13" s="1"/>
  <c r="AH17" i="2"/>
  <c r="AJ17" i="2" s="1"/>
  <c r="AH17" i="29"/>
  <c r="AJ17" i="29" s="1"/>
  <c r="AH17" i="22"/>
  <c r="AJ17" i="22" s="1"/>
  <c r="AH17" i="4"/>
  <c r="AJ17" i="4" s="1"/>
  <c r="AH17" i="10"/>
  <c r="AJ17" i="10" s="1"/>
  <c r="AH17" i="7"/>
  <c r="AJ17" i="7" s="1"/>
  <c r="AH17" i="5"/>
  <c r="AJ17" i="5" s="1"/>
  <c r="AH17" i="16"/>
  <c r="AJ17" i="16" s="1"/>
  <c r="AH17" i="34"/>
  <c r="AJ17" i="34" s="1"/>
  <c r="AH17" i="3"/>
  <c r="AJ17" i="3" s="1"/>
  <c r="AH34" i="29"/>
  <c r="AJ34" i="29" s="1"/>
  <c r="AH34" i="20"/>
  <c r="AJ34" i="20" s="1"/>
  <c r="AH34" i="11"/>
  <c r="AJ34" i="11" s="1"/>
  <c r="AH34" i="34"/>
  <c r="AJ34" i="34" s="1"/>
  <c r="AK22" i="31"/>
  <c r="AK11" i="31"/>
  <c r="AH34" i="21"/>
  <c r="AJ34" i="21" s="1"/>
  <c r="AH34" i="28"/>
  <c r="AJ34" i="28" s="1"/>
  <c r="AH34" i="10"/>
  <c r="AJ34" i="10" s="1"/>
  <c r="AH34" i="6"/>
  <c r="AJ34" i="6" s="1"/>
  <c r="AK12" i="31"/>
  <c r="AK30" i="31"/>
  <c r="AK16" i="31"/>
  <c r="AK17" i="31"/>
  <c r="AH34" i="26"/>
  <c r="AJ34" i="26" s="1"/>
  <c r="AH34" i="18"/>
  <c r="AJ34" i="18" s="1"/>
  <c r="AH34" i="2"/>
  <c r="AJ34" i="2" s="1"/>
  <c r="AK20" i="31"/>
  <c r="AK34" i="31"/>
  <c r="AK18" i="31"/>
  <c r="AH34" i="12"/>
  <c r="AJ34" i="12" s="1"/>
  <c r="AK25" i="31"/>
  <c r="AH34" i="25"/>
  <c r="AJ34" i="25" s="1"/>
  <c r="AH34" i="7"/>
  <c r="AJ34" i="7" s="1"/>
  <c r="AH34" i="3"/>
  <c r="AJ34" i="3" s="1"/>
  <c r="AK28" i="31"/>
  <c r="AK15" i="31"/>
  <c r="AK24" i="31"/>
  <c r="AK14" i="31"/>
  <c r="AK33" i="31"/>
  <c r="AH34" i="24"/>
  <c r="AJ34" i="24" s="1"/>
  <c r="AH34" i="15"/>
  <c r="AJ34" i="15" s="1"/>
  <c r="AH34" i="4"/>
  <c r="AJ34" i="4" s="1"/>
  <c r="AK13" i="31"/>
  <c r="AK23" i="31"/>
  <c r="AH34" i="16"/>
  <c r="AJ34" i="16" s="1"/>
  <c r="AK19" i="31"/>
  <c r="AH34" i="23"/>
  <c r="AJ34" i="23" s="1"/>
  <c r="AH34" i="14"/>
  <c r="AJ34" i="14" s="1"/>
  <c r="AH34" i="5"/>
  <c r="AJ34" i="5" s="1"/>
  <c r="AK21" i="31"/>
  <c r="AK31" i="31"/>
  <c r="AK27" i="31"/>
  <c r="AH34" i="22"/>
  <c r="AJ34" i="22" s="1"/>
  <c r="AH34" i="13"/>
  <c r="AJ34" i="13" s="1"/>
  <c r="AH34" i="27"/>
  <c r="AJ34" i="27" s="1"/>
  <c r="AK29" i="31"/>
  <c r="AK32" i="31"/>
  <c r="AH34" i="30"/>
  <c r="AJ34" i="30" s="1"/>
  <c r="AK26" i="31"/>
  <c r="A34" i="32" l="1"/>
  <c r="AI12" i="31"/>
  <c r="A11" i="32"/>
  <c r="A32" i="32"/>
  <c r="AI33" i="31"/>
  <c r="AI31" i="31"/>
  <c r="A22" i="32"/>
  <c r="A23" i="32"/>
  <c r="A25" i="32"/>
  <c r="A20" i="32"/>
  <c r="AI24" i="31"/>
  <c r="A28" i="32"/>
  <c r="A16" i="32"/>
  <c r="A18" i="32"/>
  <c r="AI19" i="31"/>
  <c r="A17" i="32"/>
  <c r="A14" i="32"/>
  <c r="A29" i="32"/>
  <c r="A15" i="32"/>
  <c r="A30" i="32"/>
  <c r="A13" i="32"/>
  <c r="A27" i="32"/>
  <c r="A21" i="32"/>
  <c r="A26" i="32"/>
  <c r="AK15" i="23"/>
  <c r="A15" i="23" s="1"/>
  <c r="AK19" i="23"/>
  <c r="A19" i="23" s="1"/>
  <c r="AK29" i="23"/>
  <c r="A29" i="23" s="1"/>
  <c r="AK23" i="23"/>
  <c r="A23" i="23" s="1"/>
  <c r="AK27" i="23"/>
  <c r="A27" i="23" s="1"/>
  <c r="AK14" i="23"/>
  <c r="A14" i="23" s="1"/>
  <c r="AK31" i="23"/>
  <c r="A31" i="23" s="1"/>
  <c r="AK12" i="23"/>
  <c r="A12" i="23" s="1"/>
  <c r="AK11" i="23"/>
  <c r="A11" i="23" s="1"/>
  <c r="AK17" i="23"/>
  <c r="A17" i="23" s="1"/>
  <c r="AK20" i="23"/>
  <c r="A20" i="23" s="1"/>
  <c r="AK16" i="23"/>
  <c r="A16" i="23" s="1"/>
  <c r="AK25" i="23"/>
  <c r="A25" i="23" s="1"/>
  <c r="AK28" i="23"/>
  <c r="A28" i="23" s="1"/>
  <c r="AK32" i="23"/>
  <c r="A32" i="23" s="1"/>
  <c r="AK33" i="23"/>
  <c r="A33" i="23" s="1"/>
  <c r="AK34" i="23"/>
  <c r="A34" i="23" s="1"/>
  <c r="AK22" i="23"/>
  <c r="A22" i="23" s="1"/>
  <c r="AK18" i="23"/>
  <c r="A18" i="23" s="1"/>
  <c r="AK13" i="23"/>
  <c r="A13" i="23" s="1"/>
  <c r="AK24" i="23"/>
  <c r="A24" i="23" s="1"/>
  <c r="AK26" i="23"/>
  <c r="A26" i="23" s="1"/>
  <c r="AK21" i="23"/>
  <c r="A21" i="23" s="1"/>
  <c r="AK30" i="23"/>
  <c r="A30" i="23" s="1"/>
  <c r="AI33" i="13"/>
  <c r="AI33" i="27"/>
  <c r="AI33" i="16"/>
  <c r="AI33" i="10"/>
  <c r="AI33" i="29"/>
  <c r="AI33" i="26"/>
  <c r="AI33" i="30"/>
  <c r="AI33" i="11"/>
  <c r="AI33" i="20"/>
  <c r="AI33" i="18"/>
  <c r="AI33" i="34"/>
  <c r="AI33" i="4"/>
  <c r="A33" i="31"/>
  <c r="AI33" i="2"/>
  <c r="AI33" i="5"/>
  <c r="AI33" i="24"/>
  <c r="AI33" i="23"/>
  <c r="AI33" i="21"/>
  <c r="AI33" i="6"/>
  <c r="AI33" i="22"/>
  <c r="AI33" i="7"/>
  <c r="AI33" i="14"/>
  <c r="AI33" i="15"/>
  <c r="AI33" i="25"/>
  <c r="AI33" i="28"/>
  <c r="AI33" i="3"/>
  <c r="AI33" i="12"/>
  <c r="AI25" i="12"/>
  <c r="AI25" i="14"/>
  <c r="AI25" i="24"/>
  <c r="AI25" i="16"/>
  <c r="AI25" i="6"/>
  <c r="AI25" i="13"/>
  <c r="AI25" i="20"/>
  <c r="AI25" i="3"/>
  <c r="AI25" i="11"/>
  <c r="AI25" i="15"/>
  <c r="AI25" i="5"/>
  <c r="AI25" i="22"/>
  <c r="AI25" i="29"/>
  <c r="AI25" i="21"/>
  <c r="AI25" i="18"/>
  <c r="AI25" i="26"/>
  <c r="AI25" i="10"/>
  <c r="AI25" i="2"/>
  <c r="AI25" i="23"/>
  <c r="A25" i="31"/>
  <c r="AI25" i="28"/>
  <c r="AI25" i="4"/>
  <c r="AI25" i="30"/>
  <c r="AI25" i="7"/>
  <c r="AI25" i="25"/>
  <c r="AI25" i="27"/>
  <c r="AI25" i="34"/>
  <c r="AI17" i="5"/>
  <c r="AI17" i="14"/>
  <c r="AI17" i="18"/>
  <c r="AI17" i="22"/>
  <c r="AI17" i="20"/>
  <c r="AI17" i="29"/>
  <c r="AI17" i="26"/>
  <c r="AI17" i="3"/>
  <c r="AI17" i="13"/>
  <c r="AI17" i="30"/>
  <c r="AI17" i="2"/>
  <c r="A17" i="31"/>
  <c r="AI17" i="12"/>
  <c r="AI17" i="23"/>
  <c r="AI17" i="24"/>
  <c r="AI17" i="7"/>
  <c r="AI17" i="21"/>
  <c r="AI17" i="16"/>
  <c r="AI17" i="27"/>
  <c r="AI17" i="11"/>
  <c r="AI17" i="15"/>
  <c r="AI17" i="28"/>
  <c r="AI17" i="6"/>
  <c r="AI17" i="10"/>
  <c r="AI17" i="4"/>
  <c r="AI17" i="25"/>
  <c r="AI17" i="34"/>
  <c r="AI11" i="14"/>
  <c r="AI11" i="34"/>
  <c r="AI11" i="16"/>
  <c r="AI11" i="26"/>
  <c r="AI11" i="5"/>
  <c r="AI11" i="28"/>
  <c r="AI11" i="25"/>
  <c r="AI11" i="18"/>
  <c r="AI11" i="22"/>
  <c r="AI11" i="10"/>
  <c r="AI11" i="21"/>
  <c r="AI11" i="2"/>
  <c r="AI11" i="13"/>
  <c r="AI11" i="6"/>
  <c r="AI11" i="24"/>
  <c r="AI11" i="27"/>
  <c r="AI11" i="30"/>
  <c r="AI11" i="15"/>
  <c r="AI11" i="29"/>
  <c r="AI11" i="7"/>
  <c r="AI11" i="4"/>
  <c r="AI11" i="20"/>
  <c r="AI11" i="12"/>
  <c r="AI11" i="23"/>
  <c r="AI11" i="11"/>
  <c r="AI11" i="3"/>
  <c r="A11" i="31"/>
  <c r="AI19" i="6"/>
  <c r="AI19" i="25"/>
  <c r="AI19" i="27"/>
  <c r="AI19" i="34"/>
  <c r="AI19" i="18"/>
  <c r="AI19" i="22"/>
  <c r="AI19" i="23"/>
  <c r="AI19" i="3"/>
  <c r="AI19" i="15"/>
  <c r="AI19" i="20"/>
  <c r="AI19" i="5"/>
  <c r="AI19" i="13"/>
  <c r="AI19" i="7"/>
  <c r="AI19" i="24"/>
  <c r="AI19" i="14"/>
  <c r="AI19" i="29"/>
  <c r="AI19" i="21"/>
  <c r="AI19" i="11"/>
  <c r="AI19" i="26"/>
  <c r="A19" i="31"/>
  <c r="AI19" i="10"/>
  <c r="AI19" i="2"/>
  <c r="AI19" i="30"/>
  <c r="AI19" i="12"/>
  <c r="AI19" i="28"/>
  <c r="AI19" i="4"/>
  <c r="AI19" i="16"/>
  <c r="AI14" i="18"/>
  <c r="AI14" i="5"/>
  <c r="AI14" i="7"/>
  <c r="A14" i="31"/>
  <c r="AI14" i="29"/>
  <c r="AI14" i="16"/>
  <c r="AI14" i="13"/>
  <c r="AI14" i="11"/>
  <c r="AI14" i="26"/>
  <c r="AI14" i="21"/>
  <c r="AI14" i="34"/>
  <c r="AI14" i="23"/>
  <c r="AI14" i="24"/>
  <c r="AI14" i="10"/>
  <c r="AI14" i="30"/>
  <c r="AI14" i="2"/>
  <c r="AI14" i="12"/>
  <c r="AI14" i="14"/>
  <c r="AI14" i="4"/>
  <c r="AI14" i="6"/>
  <c r="AI14" i="28"/>
  <c r="AI14" i="27"/>
  <c r="AI14" i="15"/>
  <c r="AI14" i="25"/>
  <c r="AI14" i="20"/>
  <c r="AI14" i="3"/>
  <c r="AI14" i="22"/>
  <c r="AK34" i="12"/>
  <c r="A34" i="12" s="1"/>
  <c r="AK23" i="12"/>
  <c r="A23" i="12" s="1"/>
  <c r="AK28" i="12"/>
  <c r="A28" i="12" s="1"/>
  <c r="AK16" i="12"/>
  <c r="A16" i="12" s="1"/>
  <c r="AK18" i="12"/>
  <c r="A18" i="12" s="1"/>
  <c r="AK11" i="12"/>
  <c r="A11" i="12" s="1"/>
  <c r="AK24" i="12"/>
  <c r="A24" i="12" s="1"/>
  <c r="AK26" i="12"/>
  <c r="A26" i="12" s="1"/>
  <c r="AK13" i="12"/>
  <c r="A13" i="12" s="1"/>
  <c r="AK32" i="12"/>
  <c r="A32" i="12" s="1"/>
  <c r="AK31" i="12"/>
  <c r="A31" i="12" s="1"/>
  <c r="AK21" i="12"/>
  <c r="A21" i="12" s="1"/>
  <c r="AK15" i="12"/>
  <c r="A15" i="12" s="1"/>
  <c r="AK19" i="12"/>
  <c r="A19" i="12" s="1"/>
  <c r="AK29" i="12"/>
  <c r="A29" i="12" s="1"/>
  <c r="AK17" i="12"/>
  <c r="A17" i="12" s="1"/>
  <c r="AK27" i="12"/>
  <c r="A27" i="12" s="1"/>
  <c r="AK14" i="12"/>
  <c r="A14" i="12" s="1"/>
  <c r="AK25" i="12"/>
  <c r="A25" i="12" s="1"/>
  <c r="AK12" i="12"/>
  <c r="A12" i="12" s="1"/>
  <c r="AK22" i="12"/>
  <c r="A22" i="12" s="1"/>
  <c r="AK33" i="12"/>
  <c r="A33" i="12" s="1"/>
  <c r="AK20" i="12"/>
  <c r="A20" i="12" s="1"/>
  <c r="AK30" i="12"/>
  <c r="A30" i="12" s="1"/>
  <c r="AI16" i="23"/>
  <c r="AI16" i="5"/>
  <c r="AI16" i="22"/>
  <c r="AI16" i="20"/>
  <c r="AI16" i="16"/>
  <c r="AI16" i="14"/>
  <c r="A16" i="31"/>
  <c r="AI16" i="29"/>
  <c r="AI16" i="24"/>
  <c r="AI16" i="13"/>
  <c r="AI16" i="7"/>
  <c r="AI16" i="26"/>
  <c r="AI16" i="21"/>
  <c r="AI16" i="34"/>
  <c r="AI16" i="11"/>
  <c r="AI16" i="18"/>
  <c r="AI16" i="10"/>
  <c r="AI16" i="30"/>
  <c r="AI16" i="2"/>
  <c r="AI16" i="12"/>
  <c r="AI16" i="15"/>
  <c r="AI16" i="27"/>
  <c r="AI16" i="3"/>
  <c r="AI16" i="25"/>
  <c r="AI16" i="4"/>
  <c r="AI16" i="6"/>
  <c r="AI16" i="28"/>
  <c r="AI22" i="14"/>
  <c r="AI22" i="20"/>
  <c r="AI22" i="16"/>
  <c r="AI22" i="13"/>
  <c r="AI22" i="29"/>
  <c r="AI22" i="21"/>
  <c r="AI22" i="11"/>
  <c r="AI22" i="26"/>
  <c r="AI22" i="10"/>
  <c r="AI22" i="2"/>
  <c r="AI22" i="12"/>
  <c r="AI22" i="28"/>
  <c r="A22" i="31"/>
  <c r="AI22" i="4"/>
  <c r="AI22" i="6"/>
  <c r="AI22" i="22"/>
  <c r="AI22" i="7"/>
  <c r="AI22" i="3"/>
  <c r="AI22" i="5"/>
  <c r="AI22" i="18"/>
  <c r="AI22" i="24"/>
  <c r="AI22" i="25"/>
  <c r="AI22" i="15"/>
  <c r="AI22" i="34"/>
  <c r="AI22" i="27"/>
  <c r="AI22" i="30"/>
  <c r="AI22" i="23"/>
  <c r="AK34" i="16"/>
  <c r="A34" i="16" s="1"/>
  <c r="AK26" i="16"/>
  <c r="A26" i="16" s="1"/>
  <c r="AK11" i="16"/>
  <c r="A11" i="16" s="1"/>
  <c r="AK16" i="16"/>
  <c r="A16" i="16" s="1"/>
  <c r="AK13" i="16"/>
  <c r="A13" i="16" s="1"/>
  <c r="AK15" i="16"/>
  <c r="A15" i="16" s="1"/>
  <c r="AK24" i="16"/>
  <c r="A24" i="16" s="1"/>
  <c r="AK19" i="16"/>
  <c r="A19" i="16" s="1"/>
  <c r="AK21" i="16"/>
  <c r="A21" i="16" s="1"/>
  <c r="AK32" i="16"/>
  <c r="A32" i="16" s="1"/>
  <c r="AK27" i="16"/>
  <c r="A27" i="16" s="1"/>
  <c r="AK31" i="16"/>
  <c r="A31" i="16" s="1"/>
  <c r="AK17" i="16"/>
  <c r="A17" i="16" s="1"/>
  <c r="AK29" i="16"/>
  <c r="A29" i="16" s="1"/>
  <c r="AK14" i="16"/>
  <c r="A14" i="16" s="1"/>
  <c r="AK25" i="16"/>
  <c r="A25" i="16" s="1"/>
  <c r="AK12" i="16"/>
  <c r="A12" i="16" s="1"/>
  <c r="AK22" i="16"/>
  <c r="A22" i="16" s="1"/>
  <c r="AK33" i="16"/>
  <c r="A33" i="16" s="1"/>
  <c r="AK20" i="16"/>
  <c r="A20" i="16" s="1"/>
  <c r="AK30" i="16"/>
  <c r="A30" i="16" s="1"/>
  <c r="AK18" i="16"/>
  <c r="A18" i="16" s="1"/>
  <c r="AK28" i="16"/>
  <c r="A28" i="16" s="1"/>
  <c r="AK23" i="16"/>
  <c r="A23" i="16" s="1"/>
  <c r="AI24" i="22"/>
  <c r="AI24" i="26"/>
  <c r="AI24" i="21"/>
  <c r="AI24" i="2"/>
  <c r="AI24" i="23"/>
  <c r="AI24" i="10"/>
  <c r="AI24" i="4"/>
  <c r="AI24" i="7"/>
  <c r="AI24" i="28"/>
  <c r="A24" i="31"/>
  <c r="AI24" i="27"/>
  <c r="AI24" i="12"/>
  <c r="AI24" i="25"/>
  <c r="AI24" i="18"/>
  <c r="AI24" i="24"/>
  <c r="AI24" i="6"/>
  <c r="AI24" i="34"/>
  <c r="AI24" i="14"/>
  <c r="AI24" i="20"/>
  <c r="AI24" i="3"/>
  <c r="AI24" i="30"/>
  <c r="AI24" i="13"/>
  <c r="AI24" i="15"/>
  <c r="AI24" i="5"/>
  <c r="AI24" i="11"/>
  <c r="AI24" i="29"/>
  <c r="AI24" i="16"/>
  <c r="AI18" i="27"/>
  <c r="AI18" i="3"/>
  <c r="AI18" i="25"/>
  <c r="AI18" i="23"/>
  <c r="AI18" i="5"/>
  <c r="AI18" i="22"/>
  <c r="AI18" i="20"/>
  <c r="AI18" i="16"/>
  <c r="AI18" i="14"/>
  <c r="A18" i="31"/>
  <c r="AI18" i="29"/>
  <c r="AI18" i="24"/>
  <c r="AI18" i="13"/>
  <c r="AI18" i="11"/>
  <c r="AI18" i="26"/>
  <c r="AI18" i="21"/>
  <c r="AI18" i="34"/>
  <c r="AI18" i="7"/>
  <c r="AI18" i="12"/>
  <c r="AI18" i="10"/>
  <c r="AI18" i="30"/>
  <c r="AI18" i="2"/>
  <c r="AI18" i="6"/>
  <c r="AI18" i="15"/>
  <c r="AI18" i="4"/>
  <c r="AI18" i="18"/>
  <c r="AI18" i="28"/>
  <c r="AI30" i="4"/>
  <c r="AI30" i="23"/>
  <c r="AI30" i="10"/>
  <c r="AI30" i="27"/>
  <c r="AI30" i="24"/>
  <c r="AI30" i="28"/>
  <c r="AI30" i="22"/>
  <c r="AI30" i="12"/>
  <c r="AI30" i="25"/>
  <c r="A30" i="31"/>
  <c r="AI30" i="20"/>
  <c r="AI30" i="6"/>
  <c r="AI30" i="7"/>
  <c r="AI30" i="13"/>
  <c r="AI30" i="18"/>
  <c r="AI30" i="3"/>
  <c r="AI30" i="34"/>
  <c r="AI30" i="11"/>
  <c r="AI30" i="15"/>
  <c r="AI30" i="5"/>
  <c r="AI30" i="30"/>
  <c r="AI30" i="14"/>
  <c r="AI30" i="29"/>
  <c r="AI30" i="16"/>
  <c r="AI30" i="2"/>
  <c r="AI30" i="26"/>
  <c r="AI30" i="21"/>
  <c r="AK27" i="34"/>
  <c r="A27" i="34" s="1"/>
  <c r="AK13" i="34"/>
  <c r="A13" i="34" s="1"/>
  <c r="AK16" i="34"/>
  <c r="A16" i="34" s="1"/>
  <c r="AK15" i="34"/>
  <c r="A15" i="34" s="1"/>
  <c r="AK21" i="34"/>
  <c r="A21" i="34" s="1"/>
  <c r="AK24" i="34"/>
  <c r="A24" i="34" s="1"/>
  <c r="AK11" i="34"/>
  <c r="A11" i="34" s="1"/>
  <c r="AK29" i="34"/>
  <c r="A29" i="34" s="1"/>
  <c r="AK32" i="34"/>
  <c r="A32" i="34" s="1"/>
  <c r="AK34" i="34"/>
  <c r="A34" i="34" s="1"/>
  <c r="AK25" i="34"/>
  <c r="A25" i="34" s="1"/>
  <c r="AK17" i="34"/>
  <c r="A17" i="34" s="1"/>
  <c r="AK18" i="34"/>
  <c r="A18" i="34" s="1"/>
  <c r="AK12" i="34"/>
  <c r="A12" i="34" s="1"/>
  <c r="AK14" i="34"/>
  <c r="A14" i="34" s="1"/>
  <c r="AK26" i="34"/>
  <c r="A26" i="34" s="1"/>
  <c r="AK20" i="34"/>
  <c r="A20" i="34" s="1"/>
  <c r="AK22" i="34"/>
  <c r="A22" i="34" s="1"/>
  <c r="AK23" i="34"/>
  <c r="A23" i="34" s="1"/>
  <c r="AK28" i="34"/>
  <c r="A28" i="34" s="1"/>
  <c r="AK30" i="34"/>
  <c r="A30" i="34" s="1"/>
  <c r="AK19" i="34"/>
  <c r="A19" i="34" s="1"/>
  <c r="AK33" i="34"/>
  <c r="A33" i="34" s="1"/>
  <c r="AK31" i="34"/>
  <c r="A31" i="34" s="1"/>
  <c r="AK17" i="13"/>
  <c r="A17" i="13" s="1"/>
  <c r="AK14" i="13"/>
  <c r="A14" i="13" s="1"/>
  <c r="AK26" i="13"/>
  <c r="A26" i="13" s="1"/>
  <c r="AK25" i="13"/>
  <c r="A25" i="13" s="1"/>
  <c r="AK22" i="13"/>
  <c r="A22" i="13" s="1"/>
  <c r="AK29" i="13"/>
  <c r="A29" i="13" s="1"/>
  <c r="AK33" i="13"/>
  <c r="A33" i="13" s="1"/>
  <c r="AK30" i="13"/>
  <c r="A30" i="13" s="1"/>
  <c r="AK32" i="13"/>
  <c r="A32" i="13" s="1"/>
  <c r="AK19" i="13"/>
  <c r="A19" i="13" s="1"/>
  <c r="AK34" i="13"/>
  <c r="A34" i="13" s="1"/>
  <c r="AK11" i="13"/>
  <c r="A11" i="13" s="1"/>
  <c r="AK27" i="13"/>
  <c r="A27" i="13" s="1"/>
  <c r="AK15" i="13"/>
  <c r="A15" i="13" s="1"/>
  <c r="AK13" i="13"/>
  <c r="A13" i="13" s="1"/>
  <c r="AK12" i="13"/>
  <c r="A12" i="13" s="1"/>
  <c r="AK23" i="13"/>
  <c r="A23" i="13" s="1"/>
  <c r="AK21" i="13"/>
  <c r="A21" i="13" s="1"/>
  <c r="AK20" i="13"/>
  <c r="A20" i="13" s="1"/>
  <c r="AK31" i="13"/>
  <c r="A31" i="13" s="1"/>
  <c r="AK16" i="13"/>
  <c r="A16" i="13" s="1"/>
  <c r="AK28" i="13"/>
  <c r="A28" i="13" s="1"/>
  <c r="AK24" i="13"/>
  <c r="A24" i="13" s="1"/>
  <c r="AK18" i="13"/>
  <c r="A18" i="13" s="1"/>
  <c r="AI23" i="21"/>
  <c r="AI23" i="11"/>
  <c r="AI23" i="26"/>
  <c r="AI23" i="10"/>
  <c r="AI23" i="24"/>
  <c r="AI23" i="23"/>
  <c r="AI23" i="28"/>
  <c r="AI23" i="15"/>
  <c r="AI23" i="7"/>
  <c r="A23" i="31"/>
  <c r="AI23" i="25"/>
  <c r="AI23" i="2"/>
  <c r="AI23" i="16"/>
  <c r="AI23" i="12"/>
  <c r="AI23" i="18"/>
  <c r="AI23" i="4"/>
  <c r="AI23" i="30"/>
  <c r="AI23" i="6"/>
  <c r="AI23" i="22"/>
  <c r="AI23" i="27"/>
  <c r="AI23" i="34"/>
  <c r="AI23" i="3"/>
  <c r="AI23" i="14"/>
  <c r="AI23" i="20"/>
  <c r="AI23" i="5"/>
  <c r="AI23" i="13"/>
  <c r="AI23" i="29"/>
  <c r="AI15" i="6"/>
  <c r="AI15" i="25"/>
  <c r="AI15" i="27"/>
  <c r="AI15" i="16"/>
  <c r="AI15" i="24"/>
  <c r="AI15" i="22"/>
  <c r="AI15" i="34"/>
  <c r="AI15" i="3"/>
  <c r="AI15" i="7"/>
  <c r="AI15" i="23"/>
  <c r="AI15" i="5"/>
  <c r="AI15" i="14"/>
  <c r="AI15" i="20"/>
  <c r="AI15" i="21"/>
  <c r="AI15" i="13"/>
  <c r="AI15" i="29"/>
  <c r="AI15" i="10"/>
  <c r="AI15" i="11"/>
  <c r="AI15" i="26"/>
  <c r="A15" i="31"/>
  <c r="AI15" i="15"/>
  <c r="AI15" i="2"/>
  <c r="AI15" i="18"/>
  <c r="AI15" i="12"/>
  <c r="AI15" i="28"/>
  <c r="AI15" i="4"/>
  <c r="AI15" i="30"/>
  <c r="AI34" i="30"/>
  <c r="AI34" i="21"/>
  <c r="AI34" i="12"/>
  <c r="AI34" i="16"/>
  <c r="AI34" i="29"/>
  <c r="AI34" i="20"/>
  <c r="AI34" i="11"/>
  <c r="AI34" i="34"/>
  <c r="AI34" i="28"/>
  <c r="AI34" i="10"/>
  <c r="AI34" i="6"/>
  <c r="A34" i="31"/>
  <c r="AI34" i="26"/>
  <c r="AI34" i="18"/>
  <c r="AI34" i="2"/>
  <c r="AI34" i="25"/>
  <c r="AI34" i="7"/>
  <c r="AI34" i="3"/>
  <c r="AI34" i="24"/>
  <c r="AI34" i="15"/>
  <c r="AI34" i="4"/>
  <c r="AI34" i="23"/>
  <c r="AI34" i="14"/>
  <c r="AI34" i="5"/>
  <c r="AI34" i="22"/>
  <c r="AI34" i="13"/>
  <c r="AI34" i="27"/>
  <c r="AI12" i="11"/>
  <c r="AI12" i="26"/>
  <c r="AI12" i="21"/>
  <c r="AI12" i="34"/>
  <c r="AI12" i="23"/>
  <c r="AI12" i="24"/>
  <c r="AI12" i="10"/>
  <c r="AI12" i="30"/>
  <c r="AI12" i="2"/>
  <c r="AI12" i="15"/>
  <c r="AI12" i="14"/>
  <c r="AI12" i="4"/>
  <c r="AI12" i="12"/>
  <c r="AI12" i="13"/>
  <c r="AI12" i="27"/>
  <c r="AI12" i="6"/>
  <c r="AI12" i="28"/>
  <c r="AI12" i="20"/>
  <c r="AI12" i="3"/>
  <c r="AI12" i="25"/>
  <c r="AI12" i="18"/>
  <c r="AI12" i="5"/>
  <c r="A12" i="31"/>
  <c r="AI12" i="29"/>
  <c r="AI12" i="16"/>
  <c r="AI12" i="7"/>
  <c r="AI12" i="22"/>
  <c r="AK31" i="11"/>
  <c r="A31" i="11" s="1"/>
  <c r="AK33" i="11"/>
  <c r="A33" i="11" s="1"/>
  <c r="AK24" i="11"/>
  <c r="A24" i="11" s="1"/>
  <c r="AK12" i="11"/>
  <c r="A12" i="11" s="1"/>
  <c r="AK14" i="11"/>
  <c r="A14" i="11" s="1"/>
  <c r="AK32" i="11"/>
  <c r="A32" i="11" s="1"/>
  <c r="AK20" i="11"/>
  <c r="A20" i="11" s="1"/>
  <c r="AK22" i="11"/>
  <c r="A22" i="11" s="1"/>
  <c r="AK25" i="11"/>
  <c r="A25" i="11" s="1"/>
  <c r="AK34" i="11"/>
  <c r="A34" i="11" s="1"/>
  <c r="AK28" i="11"/>
  <c r="A28" i="11" s="1"/>
  <c r="AK30" i="11"/>
  <c r="A30" i="11" s="1"/>
  <c r="AK18" i="11"/>
  <c r="A18" i="11" s="1"/>
  <c r="AK13" i="11"/>
  <c r="A13" i="11" s="1"/>
  <c r="AK15" i="11"/>
  <c r="A15" i="11" s="1"/>
  <c r="AK26" i="11"/>
  <c r="A26" i="11" s="1"/>
  <c r="AK21" i="11"/>
  <c r="A21" i="11" s="1"/>
  <c r="AK23" i="11"/>
  <c r="A23" i="11" s="1"/>
  <c r="AK19" i="11"/>
  <c r="A19" i="11" s="1"/>
  <c r="AK29" i="11"/>
  <c r="A29" i="11" s="1"/>
  <c r="AK17" i="11"/>
  <c r="A17" i="11" s="1"/>
  <c r="AK27" i="11"/>
  <c r="A27" i="11" s="1"/>
  <c r="AK11" i="11"/>
  <c r="A11" i="11" s="1"/>
  <c r="AK16" i="11"/>
  <c r="A16" i="11" s="1"/>
  <c r="A13" i="31"/>
  <c r="AI13" i="14"/>
  <c r="AI13" i="2"/>
  <c r="AI13" i="24"/>
  <c r="AI13" i="15"/>
  <c r="AI13" i="13"/>
  <c r="AI13" i="4"/>
  <c r="AI13" i="30"/>
  <c r="AI13" i="12"/>
  <c r="AI13" i="28"/>
  <c r="AI13" i="27"/>
  <c r="AI13" i="16"/>
  <c r="AI13" i="6"/>
  <c r="AI13" i="25"/>
  <c r="AI13" i="34"/>
  <c r="AI13" i="3"/>
  <c r="AI13" i="22"/>
  <c r="AI13" i="20"/>
  <c r="AI13" i="5"/>
  <c r="AI13" i="7"/>
  <c r="AI13" i="18"/>
  <c r="AI13" i="21"/>
  <c r="AI13" i="11"/>
  <c r="AI13" i="29"/>
  <c r="AI13" i="10"/>
  <c r="AI13" i="23"/>
  <c r="AI13" i="26"/>
  <c r="A28" i="31"/>
  <c r="AI28" i="22"/>
  <c r="AI28" i="6"/>
  <c r="AI28" i="7"/>
  <c r="AI28" i="13"/>
  <c r="AI28" i="20"/>
  <c r="AI28" i="3"/>
  <c r="AI28" i="34"/>
  <c r="AI28" i="11"/>
  <c r="AI28" i="15"/>
  <c r="AI28" i="5"/>
  <c r="AI28" i="30"/>
  <c r="AI28" i="18"/>
  <c r="AI28" i="29"/>
  <c r="AI28" i="16"/>
  <c r="AI28" i="14"/>
  <c r="AI28" i="26"/>
  <c r="AI28" i="21"/>
  <c r="AI28" i="2"/>
  <c r="AI28" i="24"/>
  <c r="AI28" i="10"/>
  <c r="AI28" i="4"/>
  <c r="AI28" i="23"/>
  <c r="AI28" i="28"/>
  <c r="AI28" i="27"/>
  <c r="AI28" i="12"/>
  <c r="AI28" i="25"/>
  <c r="AI20" i="11"/>
  <c r="AI20" i="7"/>
  <c r="AI20" i="10"/>
  <c r="AI20" i="2"/>
  <c r="AI20" i="12"/>
  <c r="AI20" i="28"/>
  <c r="AI20" i="4"/>
  <c r="AI20" i="6"/>
  <c r="AI20" i="25"/>
  <c r="AI20" i="27"/>
  <c r="AI20" i="18"/>
  <c r="AI20" i="24"/>
  <c r="A20" i="31"/>
  <c r="AI20" i="23"/>
  <c r="AI20" i="3"/>
  <c r="AI20" i="13"/>
  <c r="AI20" i="22"/>
  <c r="AI20" i="20"/>
  <c r="AI20" i="5"/>
  <c r="AI20" i="34"/>
  <c r="AI20" i="15"/>
  <c r="AI20" i="29"/>
  <c r="AI20" i="16"/>
  <c r="AI20" i="30"/>
  <c r="AI20" i="14"/>
  <c r="AI20" i="26"/>
  <c r="AI20" i="21"/>
  <c r="AK13" i="6"/>
  <c r="A13" i="6" s="1"/>
  <c r="AK23" i="6"/>
  <c r="A23" i="6" s="1"/>
  <c r="AK18" i="6"/>
  <c r="A18" i="6" s="1"/>
  <c r="AK21" i="6"/>
  <c r="A21" i="6" s="1"/>
  <c r="AK31" i="6"/>
  <c r="A31" i="6" s="1"/>
  <c r="AK26" i="6"/>
  <c r="A26" i="6" s="1"/>
  <c r="AK29" i="6"/>
  <c r="A29" i="6" s="1"/>
  <c r="AK17" i="6"/>
  <c r="A17" i="6" s="1"/>
  <c r="AK11" i="6"/>
  <c r="A11" i="6" s="1"/>
  <c r="AK34" i="6"/>
  <c r="A34" i="6" s="1"/>
  <c r="AK19" i="6"/>
  <c r="A19" i="6" s="1"/>
  <c r="AK16" i="6"/>
  <c r="A16" i="6" s="1"/>
  <c r="AK12" i="6"/>
  <c r="A12" i="6" s="1"/>
  <c r="AK14" i="6"/>
  <c r="A14" i="6" s="1"/>
  <c r="AK24" i="6"/>
  <c r="A24" i="6" s="1"/>
  <c r="AK20" i="6"/>
  <c r="A20" i="6" s="1"/>
  <c r="AK22" i="6"/>
  <c r="A22" i="6" s="1"/>
  <c r="AK32" i="6"/>
  <c r="A32" i="6" s="1"/>
  <c r="AK28" i="6"/>
  <c r="A28" i="6" s="1"/>
  <c r="AK30" i="6"/>
  <c r="A30" i="6" s="1"/>
  <c r="AK33" i="6"/>
  <c r="A33" i="6" s="1"/>
  <c r="AK27" i="6"/>
  <c r="A27" i="6" s="1"/>
  <c r="AK15" i="6"/>
  <c r="A15" i="6" s="1"/>
  <c r="AK25" i="6"/>
  <c r="A25" i="6" s="1"/>
  <c r="AK31" i="20"/>
  <c r="A31" i="20" s="1"/>
  <c r="AK26" i="20"/>
  <c r="A26" i="20" s="1"/>
  <c r="AK16" i="20"/>
  <c r="A16" i="20" s="1"/>
  <c r="AK34" i="20"/>
  <c r="A34" i="20" s="1"/>
  <c r="AK11" i="20"/>
  <c r="A11" i="20" s="1"/>
  <c r="AK24" i="20"/>
  <c r="A24" i="20" s="1"/>
  <c r="AK19" i="20"/>
  <c r="A19" i="20" s="1"/>
  <c r="AK28" i="20"/>
  <c r="A28" i="20" s="1"/>
  <c r="AK13" i="20"/>
  <c r="A13" i="20" s="1"/>
  <c r="AK32" i="20"/>
  <c r="A32" i="20" s="1"/>
  <c r="AK27" i="20"/>
  <c r="A27" i="20" s="1"/>
  <c r="AK12" i="20"/>
  <c r="A12" i="20" s="1"/>
  <c r="AK21" i="20"/>
  <c r="A21" i="20" s="1"/>
  <c r="AK17" i="20"/>
  <c r="A17" i="20" s="1"/>
  <c r="AK29" i="20"/>
  <c r="A29" i="20" s="1"/>
  <c r="AK25" i="20"/>
  <c r="A25" i="20" s="1"/>
  <c r="AK30" i="20"/>
  <c r="A30" i="20" s="1"/>
  <c r="AK15" i="20"/>
  <c r="A15" i="20" s="1"/>
  <c r="AK33" i="20"/>
  <c r="A33" i="20" s="1"/>
  <c r="AK14" i="20"/>
  <c r="A14" i="20" s="1"/>
  <c r="AK23" i="20"/>
  <c r="A23" i="20" s="1"/>
  <c r="AK18" i="20"/>
  <c r="A18" i="20" s="1"/>
  <c r="AK20" i="20"/>
  <c r="A20" i="20" s="1"/>
  <c r="AK22" i="20"/>
  <c r="A22" i="20" s="1"/>
  <c r="AI31" i="3"/>
  <c r="AI31" i="11"/>
  <c r="AI31" i="29"/>
  <c r="AI31" i="5"/>
  <c r="AI31" i="2"/>
  <c r="AI31" i="26"/>
  <c r="AI31" i="21"/>
  <c r="AI31" i="4"/>
  <c r="AI31" i="23"/>
  <c r="AI31" i="10"/>
  <c r="AI31" i="27"/>
  <c r="AI31" i="18"/>
  <c r="A31" i="31"/>
  <c r="AI31" i="28"/>
  <c r="AI31" i="22"/>
  <c r="AI31" i="30"/>
  <c r="AI31" i="12"/>
  <c r="AI31" i="25"/>
  <c r="AI31" i="20"/>
  <c r="AI31" i="16"/>
  <c r="AI31" i="24"/>
  <c r="AI31" i="7"/>
  <c r="AI31" i="15"/>
  <c r="AI31" i="34"/>
  <c r="AI31" i="6"/>
  <c r="AI31" i="13"/>
  <c r="AI31" i="14"/>
  <c r="AK19" i="30"/>
  <c r="A19" i="30" s="1"/>
  <c r="AK15" i="30"/>
  <c r="A15" i="30" s="1"/>
  <c r="AK25" i="30"/>
  <c r="A25" i="30" s="1"/>
  <c r="AK27" i="30"/>
  <c r="A27" i="30" s="1"/>
  <c r="AK23" i="30"/>
  <c r="A23" i="30" s="1"/>
  <c r="AK33" i="30"/>
  <c r="A33" i="30" s="1"/>
  <c r="AK13" i="30"/>
  <c r="A13" i="30" s="1"/>
  <c r="AK31" i="30"/>
  <c r="A31" i="30" s="1"/>
  <c r="AK12" i="30"/>
  <c r="A12" i="30" s="1"/>
  <c r="AK21" i="30"/>
  <c r="A21" i="30" s="1"/>
  <c r="AK16" i="30"/>
  <c r="A16" i="30" s="1"/>
  <c r="AK18" i="30"/>
  <c r="A18" i="30" s="1"/>
  <c r="AK29" i="30"/>
  <c r="A29" i="30" s="1"/>
  <c r="AK24" i="30"/>
  <c r="A24" i="30" s="1"/>
  <c r="AK20" i="30"/>
  <c r="A20" i="30" s="1"/>
  <c r="AK14" i="30"/>
  <c r="A14" i="30" s="1"/>
  <c r="AK32" i="30"/>
  <c r="A32" i="30" s="1"/>
  <c r="AK26" i="30"/>
  <c r="A26" i="30" s="1"/>
  <c r="AK22" i="30"/>
  <c r="A22" i="30" s="1"/>
  <c r="AK34" i="30"/>
  <c r="A34" i="30" s="1"/>
  <c r="AK11" i="30"/>
  <c r="A11" i="30" s="1"/>
  <c r="AK30" i="30"/>
  <c r="A30" i="30" s="1"/>
  <c r="AK17" i="30"/>
  <c r="A17" i="30" s="1"/>
  <c r="AK28" i="30"/>
  <c r="A28" i="30" s="1"/>
  <c r="AI21" i="3"/>
  <c r="AI21" i="13"/>
  <c r="AI21" i="23"/>
  <c r="AI21" i="5"/>
  <c r="AI21" i="22"/>
  <c r="AI21" i="20"/>
  <c r="AI21" i="21"/>
  <c r="AI21" i="14"/>
  <c r="AI21" i="29"/>
  <c r="AI21" i="10"/>
  <c r="AI21" i="11"/>
  <c r="AI21" i="26"/>
  <c r="AI21" i="18"/>
  <c r="AI21" i="15"/>
  <c r="AI21" i="7"/>
  <c r="A21" i="31"/>
  <c r="AI21" i="28"/>
  <c r="AI21" i="2"/>
  <c r="AI21" i="16"/>
  <c r="AI21" i="12"/>
  <c r="AI21" i="25"/>
  <c r="AI21" i="4"/>
  <c r="AI21" i="30"/>
  <c r="AI21" i="6"/>
  <c r="AI21" i="24"/>
  <c r="AI21" i="27"/>
  <c r="AI21" i="34"/>
  <c r="AK17" i="4"/>
  <c r="A17" i="4" s="1"/>
  <c r="AK21" i="4"/>
  <c r="A21" i="4" s="1"/>
  <c r="AK16" i="4"/>
  <c r="A16" i="4" s="1"/>
  <c r="AK19" i="4"/>
  <c r="A19" i="4" s="1"/>
  <c r="AK29" i="4"/>
  <c r="A29" i="4" s="1"/>
  <c r="AK24" i="4"/>
  <c r="A24" i="4" s="1"/>
  <c r="AK27" i="4"/>
  <c r="A27" i="4" s="1"/>
  <c r="AK14" i="4"/>
  <c r="A14" i="4" s="1"/>
  <c r="AK32" i="4"/>
  <c r="A32" i="4" s="1"/>
  <c r="AK34" i="4"/>
  <c r="A34" i="4" s="1"/>
  <c r="AK12" i="4"/>
  <c r="A12" i="4" s="1"/>
  <c r="AK22" i="4"/>
  <c r="A22" i="4" s="1"/>
  <c r="AK18" i="4"/>
  <c r="A18" i="4" s="1"/>
  <c r="AK20" i="4"/>
  <c r="A20" i="4" s="1"/>
  <c r="AK30" i="4"/>
  <c r="A30" i="4" s="1"/>
  <c r="AK26" i="4"/>
  <c r="A26" i="4" s="1"/>
  <c r="AK28" i="4"/>
  <c r="A28" i="4" s="1"/>
  <c r="AK23" i="4"/>
  <c r="A23" i="4" s="1"/>
  <c r="AK11" i="4"/>
  <c r="A11" i="4" s="1"/>
  <c r="AK31" i="4"/>
  <c r="A31" i="4" s="1"/>
  <c r="AK25" i="4"/>
  <c r="A25" i="4" s="1"/>
  <c r="AK15" i="4"/>
  <c r="A15" i="4" s="1"/>
  <c r="AK13" i="4"/>
  <c r="A13" i="4" s="1"/>
  <c r="AK33" i="4"/>
  <c r="A33" i="4" s="1"/>
  <c r="AK34" i="3"/>
  <c r="A34" i="3" s="1"/>
  <c r="AK29" i="3"/>
  <c r="A29" i="3" s="1"/>
  <c r="AK23" i="3"/>
  <c r="A23" i="3" s="1"/>
  <c r="AK16" i="3"/>
  <c r="A16" i="3" s="1"/>
  <c r="AK31" i="3"/>
  <c r="A31" i="3" s="1"/>
  <c r="AK12" i="3"/>
  <c r="A12" i="3" s="1"/>
  <c r="AK24" i="3"/>
  <c r="A24" i="3" s="1"/>
  <c r="AK18" i="3"/>
  <c r="A18" i="3" s="1"/>
  <c r="AK20" i="3"/>
  <c r="A20" i="3" s="1"/>
  <c r="AK32" i="3"/>
  <c r="A32" i="3" s="1"/>
  <c r="AK26" i="3"/>
  <c r="A26" i="3" s="1"/>
  <c r="AK28" i="3"/>
  <c r="A28" i="3" s="1"/>
  <c r="AK11" i="3"/>
  <c r="A11" i="3" s="1"/>
  <c r="AK15" i="3"/>
  <c r="A15" i="3" s="1"/>
  <c r="AK13" i="3"/>
  <c r="A13" i="3" s="1"/>
  <c r="AK17" i="3"/>
  <c r="A17" i="3" s="1"/>
  <c r="AK19" i="3"/>
  <c r="A19" i="3" s="1"/>
  <c r="AK14" i="3"/>
  <c r="A14" i="3" s="1"/>
  <c r="AK25" i="3"/>
  <c r="A25" i="3" s="1"/>
  <c r="AK27" i="3"/>
  <c r="A27" i="3" s="1"/>
  <c r="AK22" i="3"/>
  <c r="A22" i="3" s="1"/>
  <c r="AK33" i="3"/>
  <c r="A33" i="3" s="1"/>
  <c r="AK21" i="3"/>
  <c r="A21" i="3" s="1"/>
  <c r="AK30" i="3"/>
  <c r="A30" i="3" s="1"/>
  <c r="AK15" i="2"/>
  <c r="A15" i="2" s="1"/>
  <c r="AK25" i="2"/>
  <c r="A25" i="2" s="1"/>
  <c r="AK28" i="2"/>
  <c r="A28" i="2" s="1"/>
  <c r="AK23" i="2"/>
  <c r="A23" i="2" s="1"/>
  <c r="AK33" i="2"/>
  <c r="A33" i="2" s="1"/>
  <c r="AK29" i="2"/>
  <c r="A29" i="2" s="1"/>
  <c r="AK31" i="2"/>
  <c r="A31" i="2" s="1"/>
  <c r="AK18" i="2"/>
  <c r="A18" i="2" s="1"/>
  <c r="AK11" i="2"/>
  <c r="A11" i="2" s="1"/>
  <c r="AK34" i="2"/>
  <c r="A34" i="2" s="1"/>
  <c r="AK16" i="2"/>
  <c r="A16" i="2" s="1"/>
  <c r="AK26" i="2"/>
  <c r="A26" i="2" s="1"/>
  <c r="AK14" i="2"/>
  <c r="A14" i="2" s="1"/>
  <c r="AK24" i="2"/>
  <c r="A24" i="2" s="1"/>
  <c r="AK13" i="2"/>
  <c r="A13" i="2" s="1"/>
  <c r="AK22" i="2"/>
  <c r="A22" i="2" s="1"/>
  <c r="AK32" i="2"/>
  <c r="A32" i="2" s="1"/>
  <c r="AK21" i="2"/>
  <c r="A21" i="2" s="1"/>
  <c r="AK30" i="2"/>
  <c r="A30" i="2" s="1"/>
  <c r="AK27" i="2"/>
  <c r="A27" i="2" s="1"/>
  <c r="AK12" i="2"/>
  <c r="A12" i="2" s="1"/>
  <c r="AK19" i="2"/>
  <c r="A19" i="2" s="1"/>
  <c r="AK17" i="2"/>
  <c r="A17" i="2" s="1"/>
  <c r="AK20" i="2"/>
  <c r="A20" i="2" s="1"/>
  <c r="AK33" i="10"/>
  <c r="A33" i="10" s="1"/>
  <c r="AK34" i="10"/>
  <c r="A34" i="10" s="1"/>
  <c r="AK30" i="10"/>
  <c r="A30" i="10" s="1"/>
  <c r="AK18" i="10"/>
  <c r="A18" i="10" s="1"/>
  <c r="AK13" i="10"/>
  <c r="A13" i="10" s="1"/>
  <c r="AK32" i="10"/>
  <c r="A32" i="10" s="1"/>
  <c r="AK26" i="10"/>
  <c r="A26" i="10" s="1"/>
  <c r="AK21" i="10"/>
  <c r="A21" i="10" s="1"/>
  <c r="AK11" i="10"/>
  <c r="A11" i="10" s="1"/>
  <c r="AK15" i="10"/>
  <c r="A15" i="10" s="1"/>
  <c r="AK19" i="10"/>
  <c r="A19" i="10" s="1"/>
  <c r="AK29" i="10"/>
  <c r="A29" i="10" s="1"/>
  <c r="AK23" i="10"/>
  <c r="A23" i="10" s="1"/>
  <c r="AK27" i="10"/>
  <c r="A27" i="10" s="1"/>
  <c r="AK14" i="10"/>
  <c r="A14" i="10" s="1"/>
  <c r="AK31" i="10"/>
  <c r="A31" i="10" s="1"/>
  <c r="AK12" i="10"/>
  <c r="A12" i="10" s="1"/>
  <c r="AK16" i="10"/>
  <c r="A16" i="10" s="1"/>
  <c r="AK17" i="10"/>
  <c r="A17" i="10" s="1"/>
  <c r="AK20" i="10"/>
  <c r="A20" i="10" s="1"/>
  <c r="AK22" i="10"/>
  <c r="A22" i="10" s="1"/>
  <c r="AK25" i="10"/>
  <c r="A25" i="10" s="1"/>
  <c r="AK28" i="10"/>
  <c r="A28" i="10" s="1"/>
  <c r="AK24" i="10"/>
  <c r="A24" i="10" s="1"/>
  <c r="AK31" i="29"/>
  <c r="A31" i="29" s="1"/>
  <c r="AK16" i="29"/>
  <c r="A16" i="29" s="1"/>
  <c r="AK34" i="29"/>
  <c r="A34" i="29" s="1"/>
  <c r="AK14" i="29"/>
  <c r="A14" i="29" s="1"/>
  <c r="AK24" i="29"/>
  <c r="A24" i="29" s="1"/>
  <c r="AK19" i="29"/>
  <c r="A19" i="29" s="1"/>
  <c r="AK12" i="29"/>
  <c r="A12" i="29" s="1"/>
  <c r="AK17" i="29"/>
  <c r="A17" i="29" s="1"/>
  <c r="AK13" i="29"/>
  <c r="A13" i="29" s="1"/>
  <c r="AK32" i="29"/>
  <c r="A32" i="29" s="1"/>
  <c r="AK27" i="29"/>
  <c r="A27" i="29" s="1"/>
  <c r="AK20" i="29"/>
  <c r="A20" i="29" s="1"/>
  <c r="AK21" i="29"/>
  <c r="A21" i="29" s="1"/>
  <c r="AK22" i="29"/>
  <c r="A22" i="29" s="1"/>
  <c r="AK29" i="29"/>
  <c r="A29" i="29" s="1"/>
  <c r="AK25" i="29"/>
  <c r="A25" i="29" s="1"/>
  <c r="AK15" i="29"/>
  <c r="A15" i="29" s="1"/>
  <c r="AK33" i="29"/>
  <c r="A33" i="29" s="1"/>
  <c r="AK28" i="29"/>
  <c r="A28" i="29" s="1"/>
  <c r="AK26" i="29"/>
  <c r="A26" i="29" s="1"/>
  <c r="AK23" i="29"/>
  <c r="A23" i="29" s="1"/>
  <c r="AK18" i="29"/>
  <c r="A18" i="29" s="1"/>
  <c r="AK11" i="29"/>
  <c r="A11" i="29" s="1"/>
  <c r="AK30" i="29"/>
  <c r="A30" i="29" s="1"/>
  <c r="AI27" i="7"/>
  <c r="AI27" i="2"/>
  <c r="AI27" i="23"/>
  <c r="A27" i="31"/>
  <c r="AI27" i="28"/>
  <c r="AI27" i="4"/>
  <c r="AI27" i="30"/>
  <c r="AI27" i="12"/>
  <c r="AI27" i="25"/>
  <c r="AI27" i="27"/>
  <c r="AI27" i="34"/>
  <c r="AI27" i="6"/>
  <c r="AI27" i="13"/>
  <c r="AI27" i="24"/>
  <c r="AI27" i="16"/>
  <c r="AI27" i="3"/>
  <c r="AI27" i="11"/>
  <c r="AI27" i="20"/>
  <c r="AI27" i="5"/>
  <c r="AI27" i="22"/>
  <c r="AI27" i="15"/>
  <c r="AI27" i="21"/>
  <c r="AI27" i="18"/>
  <c r="AI27" i="29"/>
  <c r="AI27" i="10"/>
  <c r="AI27" i="14"/>
  <c r="AI27" i="26"/>
  <c r="A32" i="31"/>
  <c r="AI32" i="15"/>
  <c r="AI32" i="6"/>
  <c r="AI32" i="7"/>
  <c r="AI32" i="2"/>
  <c r="AI32" i="23"/>
  <c r="AI32" i="10"/>
  <c r="AI32" i="34"/>
  <c r="AI32" i="30"/>
  <c r="AI32" i="5"/>
  <c r="AI32" i="29"/>
  <c r="AI32" i="4"/>
  <c r="AI32" i="18"/>
  <c r="AI32" i="28"/>
  <c r="AI32" i="24"/>
  <c r="AI32" i="27"/>
  <c r="AI32" i="12"/>
  <c r="AI32" i="25"/>
  <c r="AI32" i="3"/>
  <c r="AI32" i="22"/>
  <c r="AI32" i="20"/>
  <c r="AI32" i="16"/>
  <c r="AI32" i="14"/>
  <c r="AI32" i="13"/>
  <c r="AI32" i="11"/>
  <c r="AI32" i="26"/>
  <c r="AI32" i="21"/>
  <c r="AK34" i="5"/>
  <c r="A34" i="5" s="1"/>
  <c r="AK14" i="5"/>
  <c r="A14" i="5" s="1"/>
  <c r="AK27" i="5"/>
  <c r="A27" i="5" s="1"/>
  <c r="AK12" i="5"/>
  <c r="A12" i="5" s="1"/>
  <c r="AK22" i="5"/>
  <c r="A22" i="5" s="1"/>
  <c r="AK16" i="5"/>
  <c r="A16" i="5" s="1"/>
  <c r="AK20" i="5"/>
  <c r="A20" i="5" s="1"/>
  <c r="AK30" i="5"/>
  <c r="A30" i="5" s="1"/>
  <c r="AK24" i="5"/>
  <c r="A24" i="5" s="1"/>
  <c r="AK28" i="5"/>
  <c r="A28" i="5" s="1"/>
  <c r="AK11" i="5"/>
  <c r="A11" i="5" s="1"/>
  <c r="AK32" i="5"/>
  <c r="A32" i="5" s="1"/>
  <c r="AK13" i="5"/>
  <c r="A13" i="5" s="1"/>
  <c r="AK15" i="5"/>
  <c r="A15" i="5" s="1"/>
  <c r="AK17" i="5"/>
  <c r="A17" i="5" s="1"/>
  <c r="AK21" i="5"/>
  <c r="A21" i="5" s="1"/>
  <c r="AK23" i="5"/>
  <c r="A23" i="5" s="1"/>
  <c r="AK18" i="5"/>
  <c r="A18" i="5" s="1"/>
  <c r="AK29" i="5"/>
  <c r="A29" i="5" s="1"/>
  <c r="AK31" i="5"/>
  <c r="A31" i="5" s="1"/>
  <c r="AK26" i="5"/>
  <c r="A26" i="5" s="1"/>
  <c r="AK25" i="5"/>
  <c r="A25" i="5" s="1"/>
  <c r="AK33" i="5"/>
  <c r="A33" i="5" s="1"/>
  <c r="AK19" i="5"/>
  <c r="A19" i="5" s="1"/>
  <c r="AK13" i="15"/>
  <c r="A13" i="15" s="1"/>
  <c r="AK32" i="15"/>
  <c r="A32" i="15" s="1"/>
  <c r="AK27" i="15"/>
  <c r="A27" i="15" s="1"/>
  <c r="AK21" i="15"/>
  <c r="A21" i="15" s="1"/>
  <c r="AK17" i="15"/>
  <c r="A17" i="15" s="1"/>
  <c r="AK12" i="15"/>
  <c r="A12" i="15" s="1"/>
  <c r="AK29" i="15"/>
  <c r="A29" i="15" s="1"/>
  <c r="AK25" i="15"/>
  <c r="A25" i="15" s="1"/>
  <c r="AK14" i="15"/>
  <c r="A14" i="15" s="1"/>
  <c r="AK15" i="15"/>
  <c r="A15" i="15" s="1"/>
  <c r="AK33" i="15"/>
  <c r="A33" i="15" s="1"/>
  <c r="AK11" i="15"/>
  <c r="A11" i="15" s="1"/>
  <c r="AK23" i="15"/>
  <c r="A23" i="15" s="1"/>
  <c r="AK18" i="15"/>
  <c r="A18" i="15" s="1"/>
  <c r="AK20" i="15"/>
  <c r="A20" i="15" s="1"/>
  <c r="AK31" i="15"/>
  <c r="A31" i="15" s="1"/>
  <c r="AK26" i="15"/>
  <c r="A26" i="15" s="1"/>
  <c r="AK22" i="15"/>
  <c r="A22" i="15" s="1"/>
  <c r="AK16" i="15"/>
  <c r="A16" i="15" s="1"/>
  <c r="AK34" i="15"/>
  <c r="A34" i="15" s="1"/>
  <c r="AK28" i="15"/>
  <c r="A28" i="15" s="1"/>
  <c r="AK24" i="15"/>
  <c r="A24" i="15" s="1"/>
  <c r="AK19" i="15"/>
  <c r="A19" i="15" s="1"/>
  <c r="AK30" i="15"/>
  <c r="A30" i="15" s="1"/>
  <c r="AK19" i="7"/>
  <c r="A19" i="7" s="1"/>
  <c r="AK15" i="7"/>
  <c r="A15" i="7" s="1"/>
  <c r="AK25" i="7"/>
  <c r="A25" i="7" s="1"/>
  <c r="AK27" i="7"/>
  <c r="A27" i="7" s="1"/>
  <c r="AK23" i="7"/>
  <c r="A23" i="7" s="1"/>
  <c r="AK33" i="7"/>
  <c r="A33" i="7" s="1"/>
  <c r="AK13" i="7"/>
  <c r="A13" i="7" s="1"/>
  <c r="AK31" i="7"/>
  <c r="A31" i="7" s="1"/>
  <c r="AK11" i="7"/>
  <c r="A11" i="7" s="1"/>
  <c r="AK21" i="7"/>
  <c r="A21" i="7" s="1"/>
  <c r="AK16" i="7"/>
  <c r="A16" i="7" s="1"/>
  <c r="AK12" i="7"/>
  <c r="A12" i="7" s="1"/>
  <c r="AK29" i="7"/>
  <c r="A29" i="7" s="1"/>
  <c r="AK24" i="7"/>
  <c r="A24" i="7" s="1"/>
  <c r="AK18" i="7"/>
  <c r="A18" i="7" s="1"/>
  <c r="AK14" i="7"/>
  <c r="A14" i="7" s="1"/>
  <c r="AK32" i="7"/>
  <c r="A32" i="7" s="1"/>
  <c r="AK20" i="7"/>
  <c r="A20" i="7" s="1"/>
  <c r="AK22" i="7"/>
  <c r="A22" i="7" s="1"/>
  <c r="AK34" i="7"/>
  <c r="A34" i="7" s="1"/>
  <c r="AK26" i="7"/>
  <c r="A26" i="7" s="1"/>
  <c r="AK30" i="7"/>
  <c r="A30" i="7" s="1"/>
  <c r="AK17" i="7"/>
  <c r="A17" i="7" s="1"/>
  <c r="AK28" i="7"/>
  <c r="A28" i="7" s="1"/>
  <c r="AK12" i="18"/>
  <c r="A12" i="18" s="1"/>
  <c r="AK30" i="18"/>
  <c r="A30" i="18" s="1"/>
  <c r="AK11" i="18"/>
  <c r="A11" i="18" s="1"/>
  <c r="AK20" i="18"/>
  <c r="A20" i="18" s="1"/>
  <c r="AK34" i="18"/>
  <c r="A34" i="18" s="1"/>
  <c r="AK18" i="18"/>
  <c r="A18" i="18" s="1"/>
  <c r="AK28" i="18"/>
  <c r="A28" i="18" s="1"/>
  <c r="AK15" i="18"/>
  <c r="A15" i="18" s="1"/>
  <c r="AK16" i="18"/>
  <c r="A16" i="18" s="1"/>
  <c r="AK17" i="18"/>
  <c r="A17" i="18" s="1"/>
  <c r="AK13" i="18"/>
  <c r="A13" i="18" s="1"/>
  <c r="AK23" i="18"/>
  <c r="A23" i="18" s="1"/>
  <c r="AK25" i="18"/>
  <c r="A25" i="18" s="1"/>
  <c r="AK21" i="18"/>
  <c r="A21" i="18" s="1"/>
  <c r="AK31" i="18"/>
  <c r="A31" i="18" s="1"/>
  <c r="AK33" i="18"/>
  <c r="A33" i="18" s="1"/>
  <c r="AK29" i="18"/>
  <c r="A29" i="18" s="1"/>
  <c r="AK24" i="18"/>
  <c r="A24" i="18" s="1"/>
  <c r="AK19" i="18"/>
  <c r="A19" i="18" s="1"/>
  <c r="AK14" i="18"/>
  <c r="A14" i="18" s="1"/>
  <c r="AK26" i="18"/>
  <c r="A26" i="18" s="1"/>
  <c r="AK27" i="18"/>
  <c r="A27" i="18" s="1"/>
  <c r="AK22" i="18"/>
  <c r="A22" i="18" s="1"/>
  <c r="AK32" i="18"/>
  <c r="A32" i="18" s="1"/>
  <c r="AK33" i="28"/>
  <c r="A33" i="28" s="1"/>
  <c r="AK34" i="28"/>
  <c r="A34" i="28" s="1"/>
  <c r="AK22" i="28"/>
  <c r="A22" i="28" s="1"/>
  <c r="AK18" i="28"/>
  <c r="A18" i="28" s="1"/>
  <c r="AK13" i="28"/>
  <c r="A13" i="28" s="1"/>
  <c r="AK11" i="28"/>
  <c r="A11" i="28" s="1"/>
  <c r="AK26" i="28"/>
  <c r="A26" i="28" s="1"/>
  <c r="AK21" i="28"/>
  <c r="A21" i="28" s="1"/>
  <c r="AK24" i="28"/>
  <c r="A24" i="28" s="1"/>
  <c r="AK15" i="28"/>
  <c r="A15" i="28" s="1"/>
  <c r="AK19" i="28"/>
  <c r="A19" i="28" s="1"/>
  <c r="AK29" i="28"/>
  <c r="A29" i="28" s="1"/>
  <c r="AK23" i="28"/>
  <c r="A23" i="28" s="1"/>
  <c r="AK27" i="28"/>
  <c r="A27" i="28" s="1"/>
  <c r="AK30" i="28"/>
  <c r="A30" i="28" s="1"/>
  <c r="AK31" i="28"/>
  <c r="A31" i="28" s="1"/>
  <c r="AK12" i="28"/>
  <c r="A12" i="28" s="1"/>
  <c r="AK32" i="28"/>
  <c r="A32" i="28" s="1"/>
  <c r="AK17" i="28"/>
  <c r="A17" i="28" s="1"/>
  <c r="AK20" i="28"/>
  <c r="A20" i="28" s="1"/>
  <c r="AK14" i="28"/>
  <c r="A14" i="28" s="1"/>
  <c r="AK25" i="28"/>
  <c r="A25" i="28" s="1"/>
  <c r="AK28" i="28"/>
  <c r="A28" i="28" s="1"/>
  <c r="AK16" i="28"/>
  <c r="A16" i="28" s="1"/>
  <c r="AK34" i="27"/>
  <c r="A34" i="27" s="1"/>
  <c r="AK31" i="27"/>
  <c r="A31" i="27" s="1"/>
  <c r="AK25" i="27"/>
  <c r="A25" i="27" s="1"/>
  <c r="AK14" i="27"/>
  <c r="A14" i="27" s="1"/>
  <c r="AK21" i="27"/>
  <c r="A21" i="27" s="1"/>
  <c r="AK33" i="27"/>
  <c r="A33" i="27" s="1"/>
  <c r="AK22" i="27"/>
  <c r="A22" i="27" s="1"/>
  <c r="AK16" i="27"/>
  <c r="A16" i="27" s="1"/>
  <c r="AK18" i="27"/>
  <c r="A18" i="27" s="1"/>
  <c r="AK30" i="27"/>
  <c r="A30" i="27" s="1"/>
  <c r="AK24" i="27"/>
  <c r="A24" i="27" s="1"/>
  <c r="AK26" i="27"/>
  <c r="A26" i="27" s="1"/>
  <c r="AK27" i="27"/>
  <c r="A27" i="27" s="1"/>
  <c r="AK32" i="27"/>
  <c r="A32" i="27" s="1"/>
  <c r="AK19" i="27"/>
  <c r="A19" i="27" s="1"/>
  <c r="AK29" i="27"/>
  <c r="A29" i="27" s="1"/>
  <c r="AK11" i="27"/>
  <c r="A11" i="27" s="1"/>
  <c r="AK12" i="27"/>
  <c r="A12" i="27" s="1"/>
  <c r="AK15" i="27"/>
  <c r="A15" i="27" s="1"/>
  <c r="AK13" i="27"/>
  <c r="A13" i="27" s="1"/>
  <c r="AK20" i="27"/>
  <c r="A20" i="27" s="1"/>
  <c r="AK23" i="27"/>
  <c r="A23" i="27" s="1"/>
  <c r="AK17" i="27"/>
  <c r="A17" i="27" s="1"/>
  <c r="AK28" i="27"/>
  <c r="A28" i="27" s="1"/>
  <c r="AK17" i="22"/>
  <c r="A17" i="22" s="1"/>
  <c r="AK13" i="22"/>
  <c r="A13" i="22" s="1"/>
  <c r="AK23" i="22"/>
  <c r="A23" i="22" s="1"/>
  <c r="AK25" i="22"/>
  <c r="A25" i="22" s="1"/>
  <c r="AK21" i="22"/>
  <c r="A21" i="22" s="1"/>
  <c r="AK31" i="22"/>
  <c r="A31" i="22" s="1"/>
  <c r="AK33" i="22"/>
  <c r="A33" i="22" s="1"/>
  <c r="AK29" i="22"/>
  <c r="A29" i="22" s="1"/>
  <c r="AK16" i="22"/>
  <c r="A16" i="22" s="1"/>
  <c r="AK19" i="22"/>
  <c r="A19" i="22" s="1"/>
  <c r="AK14" i="22"/>
  <c r="A14" i="22" s="1"/>
  <c r="AK18" i="22"/>
  <c r="A18" i="22" s="1"/>
  <c r="AK27" i="22"/>
  <c r="A27" i="22" s="1"/>
  <c r="AK22" i="22"/>
  <c r="A22" i="22" s="1"/>
  <c r="AK24" i="22"/>
  <c r="A24" i="22" s="1"/>
  <c r="AK12" i="22"/>
  <c r="A12" i="22" s="1"/>
  <c r="AK30" i="22"/>
  <c r="A30" i="22" s="1"/>
  <c r="AK26" i="22"/>
  <c r="A26" i="22" s="1"/>
  <c r="AK20" i="22"/>
  <c r="A20" i="22" s="1"/>
  <c r="AK34" i="22"/>
  <c r="A34" i="22" s="1"/>
  <c r="AK11" i="22"/>
  <c r="A11" i="22" s="1"/>
  <c r="AK28" i="22"/>
  <c r="A28" i="22" s="1"/>
  <c r="AK15" i="22"/>
  <c r="A15" i="22" s="1"/>
  <c r="AK32" i="22"/>
  <c r="A32" i="22" s="1"/>
  <c r="AI26" i="11"/>
  <c r="AI26" i="15"/>
  <c r="AI26" i="5"/>
  <c r="AI26" i="4"/>
  <c r="AI26" i="12"/>
  <c r="AI26" i="28"/>
  <c r="AI26" i="24"/>
  <c r="AI26" i="16"/>
  <c r="A26" i="31"/>
  <c r="AI26" i="20"/>
  <c r="AI26" i="21"/>
  <c r="AI26" i="14"/>
  <c r="AI26" i="29"/>
  <c r="AI26" i="10"/>
  <c r="AI26" i="6"/>
  <c r="AI26" i="13"/>
  <c r="AI26" i="26"/>
  <c r="AI26" i="25"/>
  <c r="AI26" i="22"/>
  <c r="AI26" i="23"/>
  <c r="AI26" i="34"/>
  <c r="AI26" i="18"/>
  <c r="AI26" i="7"/>
  <c r="AI26" i="30"/>
  <c r="AI26" i="2"/>
  <c r="AI26" i="27"/>
  <c r="AI26" i="3"/>
  <c r="A29" i="31"/>
  <c r="AI29" i="25"/>
  <c r="AI29" i="22"/>
  <c r="AI29" i="30"/>
  <c r="AI29" i="12"/>
  <c r="AI29" i="7"/>
  <c r="AI29" i="20"/>
  <c r="AI29" i="16"/>
  <c r="AI29" i="6"/>
  <c r="AI29" i="13"/>
  <c r="AI29" i="18"/>
  <c r="AI29" i="34"/>
  <c r="AI29" i="3"/>
  <c r="AI29" i="11"/>
  <c r="AI29" i="15"/>
  <c r="AI29" i="5"/>
  <c r="AI29" i="14"/>
  <c r="AI29" i="29"/>
  <c r="AI29" i="21"/>
  <c r="AI29" i="2"/>
  <c r="AI29" i="26"/>
  <c r="AI29" i="10"/>
  <c r="AI29" i="4"/>
  <c r="AI29" i="24"/>
  <c r="AI29" i="28"/>
  <c r="AI29" i="27"/>
  <c r="AI29" i="23"/>
  <c r="AK15" i="14"/>
  <c r="A15" i="14" s="1"/>
  <c r="AK19" i="14"/>
  <c r="A19" i="14" s="1"/>
  <c r="AK29" i="14"/>
  <c r="A29" i="14" s="1"/>
  <c r="AK23" i="14"/>
  <c r="A23" i="14" s="1"/>
  <c r="AK27" i="14"/>
  <c r="A27" i="14" s="1"/>
  <c r="AK22" i="14"/>
  <c r="A22" i="14" s="1"/>
  <c r="AK31" i="14"/>
  <c r="A31" i="14" s="1"/>
  <c r="AK12" i="14"/>
  <c r="A12" i="14" s="1"/>
  <c r="AK24" i="14"/>
  <c r="A24" i="14" s="1"/>
  <c r="AK17" i="14"/>
  <c r="A17" i="14" s="1"/>
  <c r="AK20" i="14"/>
  <c r="A20" i="14" s="1"/>
  <c r="AK30" i="14"/>
  <c r="A30" i="14" s="1"/>
  <c r="AK25" i="14"/>
  <c r="A25" i="14" s="1"/>
  <c r="AK28" i="14"/>
  <c r="A28" i="14" s="1"/>
  <c r="AK11" i="14"/>
  <c r="A11" i="14" s="1"/>
  <c r="AK33" i="14"/>
  <c r="A33" i="14" s="1"/>
  <c r="AK34" i="14"/>
  <c r="A34" i="14" s="1"/>
  <c r="AK32" i="14"/>
  <c r="A32" i="14" s="1"/>
  <c r="AK18" i="14"/>
  <c r="A18" i="14" s="1"/>
  <c r="AK13" i="14"/>
  <c r="A13" i="14" s="1"/>
  <c r="AK16" i="14"/>
  <c r="A16" i="14" s="1"/>
  <c r="AK26" i="14"/>
  <c r="A26" i="14" s="1"/>
  <c r="AK21" i="14"/>
  <c r="A21" i="14" s="1"/>
  <c r="AK14" i="14"/>
  <c r="A14" i="14" s="1"/>
  <c r="AK13" i="24"/>
  <c r="A13" i="24" s="1"/>
  <c r="AK32" i="24"/>
  <c r="A32" i="24" s="1"/>
  <c r="AK27" i="24"/>
  <c r="A27" i="24" s="1"/>
  <c r="AK21" i="24"/>
  <c r="A21" i="24" s="1"/>
  <c r="AK17" i="24"/>
  <c r="A17" i="24" s="1"/>
  <c r="AK28" i="24"/>
  <c r="A28" i="24" s="1"/>
  <c r="AK29" i="24"/>
  <c r="A29" i="24" s="1"/>
  <c r="AK25" i="24"/>
  <c r="A25" i="24" s="1"/>
  <c r="AK22" i="24"/>
  <c r="A22" i="24" s="1"/>
  <c r="AK15" i="24"/>
  <c r="A15" i="24" s="1"/>
  <c r="AK33" i="24"/>
  <c r="A33" i="24" s="1"/>
  <c r="AK30" i="24"/>
  <c r="A30" i="24" s="1"/>
  <c r="AK23" i="24"/>
  <c r="A23" i="24" s="1"/>
  <c r="AK18" i="24"/>
  <c r="A18" i="24" s="1"/>
  <c r="AK11" i="24"/>
  <c r="A11" i="24" s="1"/>
  <c r="AK31" i="24"/>
  <c r="A31" i="24" s="1"/>
  <c r="AK26" i="24"/>
  <c r="A26" i="24" s="1"/>
  <c r="AK12" i="24"/>
  <c r="A12" i="24" s="1"/>
  <c r="AK16" i="24"/>
  <c r="A16" i="24" s="1"/>
  <c r="AK34" i="24"/>
  <c r="A34" i="24" s="1"/>
  <c r="AK14" i="24"/>
  <c r="A14" i="24" s="1"/>
  <c r="AK24" i="24"/>
  <c r="A24" i="24" s="1"/>
  <c r="AK19" i="24"/>
  <c r="A19" i="24" s="1"/>
  <c r="AK20" i="24"/>
  <c r="A20" i="24" s="1"/>
  <c r="AK19" i="25"/>
  <c r="A19" i="25" s="1"/>
  <c r="AK15" i="25"/>
  <c r="A15" i="25" s="1"/>
  <c r="AK25" i="25"/>
  <c r="A25" i="25" s="1"/>
  <c r="AK27" i="25"/>
  <c r="A27" i="25" s="1"/>
  <c r="AK23" i="25"/>
  <c r="A23" i="25" s="1"/>
  <c r="AK33" i="25"/>
  <c r="A33" i="25" s="1"/>
  <c r="AK13" i="25"/>
  <c r="A13" i="25" s="1"/>
  <c r="AK31" i="25"/>
  <c r="A31" i="25" s="1"/>
  <c r="AK18" i="25"/>
  <c r="A18" i="25" s="1"/>
  <c r="AK21" i="25"/>
  <c r="A21" i="25" s="1"/>
  <c r="AK16" i="25"/>
  <c r="A16" i="25" s="1"/>
  <c r="AK11" i="25"/>
  <c r="A11" i="25" s="1"/>
  <c r="AK29" i="25"/>
  <c r="A29" i="25" s="1"/>
  <c r="AK24" i="25"/>
  <c r="A24" i="25" s="1"/>
  <c r="AK20" i="25"/>
  <c r="A20" i="25" s="1"/>
  <c r="AK14" i="25"/>
  <c r="A14" i="25" s="1"/>
  <c r="AK32" i="25"/>
  <c r="A32" i="25" s="1"/>
  <c r="AK26" i="25"/>
  <c r="A26" i="25" s="1"/>
  <c r="AK22" i="25"/>
  <c r="A22" i="25" s="1"/>
  <c r="AK34" i="25"/>
  <c r="A34" i="25" s="1"/>
  <c r="AK28" i="25"/>
  <c r="A28" i="25" s="1"/>
  <c r="AK30" i="25"/>
  <c r="A30" i="25" s="1"/>
  <c r="AK17" i="25"/>
  <c r="A17" i="25" s="1"/>
  <c r="AK12" i="25"/>
  <c r="A12" i="25" s="1"/>
  <c r="AK12" i="26"/>
  <c r="A12" i="26" s="1"/>
  <c r="AK30" i="26"/>
  <c r="A30" i="26" s="1"/>
  <c r="AK24" i="26"/>
  <c r="A24" i="26" s="1"/>
  <c r="AK20" i="26"/>
  <c r="A20" i="26" s="1"/>
  <c r="AK34" i="26"/>
  <c r="A34" i="26" s="1"/>
  <c r="AK26" i="26"/>
  <c r="A26" i="26" s="1"/>
  <c r="AK28" i="26"/>
  <c r="A28" i="26" s="1"/>
  <c r="AK15" i="26"/>
  <c r="A15" i="26" s="1"/>
  <c r="AK32" i="26"/>
  <c r="A32" i="26" s="1"/>
  <c r="AK17" i="26"/>
  <c r="A17" i="26" s="1"/>
  <c r="AK13" i="26"/>
  <c r="A13" i="26" s="1"/>
  <c r="AK23" i="26"/>
  <c r="A23" i="26" s="1"/>
  <c r="AK25" i="26"/>
  <c r="A25" i="26" s="1"/>
  <c r="AK21" i="26"/>
  <c r="A21" i="26" s="1"/>
  <c r="AK31" i="26"/>
  <c r="A31" i="26" s="1"/>
  <c r="AK33" i="26"/>
  <c r="A33" i="26" s="1"/>
  <c r="AK29" i="26"/>
  <c r="A29" i="26" s="1"/>
  <c r="AK11" i="26"/>
  <c r="A11" i="26" s="1"/>
  <c r="AK19" i="26"/>
  <c r="A19" i="26" s="1"/>
  <c r="AK14" i="26"/>
  <c r="A14" i="26" s="1"/>
  <c r="AK16" i="26"/>
  <c r="A16" i="26" s="1"/>
  <c r="AK27" i="26"/>
  <c r="A27" i="26" s="1"/>
  <c r="AK22" i="26"/>
  <c r="A22" i="26" s="1"/>
  <c r="AK18" i="26"/>
  <c r="A18" i="26" s="1"/>
  <c r="AK19" i="21"/>
  <c r="A19" i="21" s="1"/>
  <c r="AK15" i="21"/>
  <c r="A15" i="21" s="1"/>
  <c r="AK25" i="21"/>
  <c r="A25" i="21" s="1"/>
  <c r="AK27" i="21"/>
  <c r="A27" i="21" s="1"/>
  <c r="AK23" i="21"/>
  <c r="A23" i="21" s="1"/>
  <c r="AK33" i="21"/>
  <c r="A33" i="21" s="1"/>
  <c r="AK13" i="21"/>
  <c r="A13" i="21" s="1"/>
  <c r="AK31" i="21"/>
  <c r="A31" i="21" s="1"/>
  <c r="AK26" i="21"/>
  <c r="A26" i="21" s="1"/>
  <c r="AK21" i="21"/>
  <c r="A21" i="21" s="1"/>
  <c r="AK16" i="21"/>
  <c r="A16" i="21" s="1"/>
  <c r="AK28" i="21"/>
  <c r="A28" i="21" s="1"/>
  <c r="AK29" i="21"/>
  <c r="A29" i="21" s="1"/>
  <c r="AK24" i="21"/>
  <c r="A24" i="21" s="1"/>
  <c r="AK20" i="21"/>
  <c r="A20" i="21" s="1"/>
  <c r="AK14" i="21"/>
  <c r="A14" i="21" s="1"/>
  <c r="AK32" i="21"/>
  <c r="A32" i="21" s="1"/>
  <c r="AK11" i="21"/>
  <c r="A11" i="21" s="1"/>
  <c r="AK22" i="21"/>
  <c r="A22" i="21" s="1"/>
  <c r="AK34" i="21"/>
  <c r="A34" i="21" s="1"/>
  <c r="AK12" i="21"/>
  <c r="A12" i="21" s="1"/>
  <c r="AK30" i="21"/>
  <c r="A30" i="21" s="1"/>
  <c r="AK17" i="21"/>
  <c r="A17" i="21" s="1"/>
  <c r="AK18" i="21"/>
  <c r="A18" i="21" s="1"/>
</calcChain>
</file>

<file path=xl/sharedStrings.xml><?xml version="1.0" encoding="utf-8"?>
<sst xmlns="http://schemas.openxmlformats.org/spreadsheetml/2006/main" count="4307" uniqueCount="115">
  <si>
    <t>PUNKTEVERTEILUNG</t>
  </si>
  <si>
    <t>Pkt.</t>
  </si>
  <si>
    <t xml:space="preserve">   richtige Tendenz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</si>
  <si>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</si>
  <si>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</si>
  <si>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</si>
  <si>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</si>
  <si>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</si>
  <si>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</si>
  <si>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</si>
  <si>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</si>
  <si>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</si>
  <si>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</si>
  <si>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</si>
  <si>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</si>
  <si>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</si>
  <si>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</si>
  <si>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</si>
  <si>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</si>
  <si>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</si>
  <si>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</si>
  <si>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</si>
  <si>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</si>
  <si>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</si>
  <si>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korrekter Torab</t>
  </si>
  <si>
    <t xml:space="preserve">richtige Tendenz + </t>
  </si>
  <si>
    <t>richtiges Ergebnis</t>
  </si>
  <si>
    <t>2. Spieltag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</si>
  <si>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</si>
  <si>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</si>
  <si>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</si>
  <si>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</si>
  <si>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</si>
  <si>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</si>
  <si>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</si>
  <si>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</si>
  <si>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</si>
  <si>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</si>
  <si>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</si>
  <si>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</si>
  <si>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</si>
  <si>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</si>
  <si>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</si>
  <si>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</si>
  <si>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</si>
  <si>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</si>
  <si>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</si>
  <si>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</si>
  <si>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</si>
  <si>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</si>
  <si>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</si>
  <si>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</si>
  <si>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</si>
  <si>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</si>
  <si>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</si>
  <si>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</si>
  <si>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</si>
  <si>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</si>
  <si>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</si>
  <si>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</si>
  <si>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</si>
  <si>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</si>
  <si>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>Berlin</t>
  </si>
  <si>
    <t xml:space="preserve">Freiburg </t>
  </si>
  <si>
    <t>Leipzig</t>
  </si>
  <si>
    <t>Stuttgart</t>
  </si>
  <si>
    <t>Hannover</t>
  </si>
  <si>
    <t>Name</t>
  </si>
  <si>
    <t>Punkte gesamt</t>
  </si>
  <si>
    <t>Streichergebnis</t>
  </si>
  <si>
    <t>Endergebnis</t>
  </si>
  <si>
    <t>Tagessieger</t>
  </si>
  <si>
    <t>SchalkeKalle</t>
  </si>
  <si>
    <t>Reinhold</t>
  </si>
  <si>
    <t>Mike04</t>
  </si>
  <si>
    <t>Tanja 04</t>
  </si>
  <si>
    <t>schalke-willi</t>
  </si>
  <si>
    <t>Lola04</t>
  </si>
  <si>
    <t>cilli37</t>
  </si>
  <si>
    <t>Hans 04</t>
  </si>
  <si>
    <t>shiny</t>
  </si>
  <si>
    <t>Gudrun</t>
  </si>
  <si>
    <t>Franzi 04</t>
  </si>
  <si>
    <t>SkillFailer</t>
  </si>
  <si>
    <t>archie04</t>
  </si>
  <si>
    <t>Fabian1904</t>
  </si>
  <si>
    <t>Master1</t>
  </si>
  <si>
    <t>schalt04</t>
  </si>
  <si>
    <t>UltraGE</t>
  </si>
  <si>
    <t>s04walter</t>
  </si>
  <si>
    <t>atschi91</t>
  </si>
  <si>
    <t>Ricardo04</t>
  </si>
  <si>
    <t xml:space="preserve">Lola04 </t>
  </si>
  <si>
    <t>Silja04</t>
  </si>
  <si>
    <t>Lola/Walter</t>
  </si>
  <si>
    <t>Fabian1904 u. Mike04</t>
  </si>
  <si>
    <t>cilli37 u. UltraGE</t>
  </si>
  <si>
    <t>Tanja 04 und UltraGE</t>
  </si>
  <si>
    <t>shiny, Mike04</t>
  </si>
  <si>
    <t>Mike04 u. UltraGE</t>
  </si>
  <si>
    <t xml:space="preserve">cilli37 </t>
  </si>
  <si>
    <t xml:space="preserve">Tanja 04 </t>
  </si>
  <si>
    <t>Silja; schalt</t>
  </si>
  <si>
    <t>Düsseldorf</t>
  </si>
  <si>
    <t>Nürnberg</t>
  </si>
  <si>
    <t>1</t>
  </si>
  <si>
    <t>0</t>
  </si>
  <si>
    <t>Jubby</t>
  </si>
  <si>
    <t>4</t>
  </si>
  <si>
    <t>Silfa04</t>
  </si>
  <si>
    <t>gaby04</t>
  </si>
  <si>
    <t>ralle04</t>
  </si>
  <si>
    <t>Schalkekalle</t>
  </si>
  <si>
    <t>3 Tipper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</si>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</sst>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9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1" fillId="0" borderId="0" xfId="0" applyNumberFormat="1" applyFont="1" applyBorder="1"/>
    <xf numFmtId="0" fontId="5" fillId="0" borderId="2" xfId="0" applyFont="1" applyBorder="1" applyAlignment="1">
      <alignment horizontal="center"/>
    </xf>
    <xf numFmtId="49" fontId="7" fillId="0" borderId="3" xfId="0" applyNumberFormat="1" applyFont="1" applyBorder="1"/>
    <xf numFmtId="49" fontId="1" fillId="0" borderId="3" xfId="0" applyNumberFormat="1" applyFont="1" applyBorder="1"/>
    <xf numFmtId="49" fontId="6" fillId="0" borderId="3" xfId="0" applyNumberFormat="1" applyFont="1" applyBorder="1"/>
    <xf numFmtId="49" fontId="8" fillId="0" borderId="3" xfId="0" applyNumberFormat="1" applyFont="1" applyBorder="1"/>
    <xf numFmtId="49" fontId="1" fillId="0" borderId="4" xfId="0" applyNumberFormat="1" applyFont="1" applyBorder="1"/>
    <xf numFmtId="49" fontId="7" fillId="0" borderId="5" xfId="0" applyNumberFormat="1" applyFont="1" applyBorder="1"/>
    <xf numFmtId="49" fontId="1" fillId="0" borderId="5" xfId="0" applyNumberFormat="1" applyFont="1" applyBorder="1"/>
    <xf numFmtId="49" fontId="6" fillId="0" borderId="5" xfId="0" applyNumberFormat="1" applyFont="1" applyBorder="1"/>
    <xf numFmtId="49" fontId="8" fillId="0" borderId="5" xfId="0" applyNumberFormat="1" applyFont="1" applyBorder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/>
    <xf numFmtId="49" fontId="6" fillId="0" borderId="8" xfId="0" applyNumberFormat="1" applyFont="1" applyBorder="1" applyAlignment="1">
      <alignment horizontal="center"/>
    </xf>
    <xf numFmtId="49" fontId="11" fillId="0" borderId="9" xfId="0" applyNumberFormat="1" applyFont="1" applyBorder="1"/>
    <xf numFmtId="49" fontId="13" fillId="0" borderId="12" xfId="0" applyNumberFormat="1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 applyProtection="1">
      <alignment horizontal="center"/>
      <protection locked="0" hidden="1"/>
    </xf>
    <xf numFmtId="49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" fontId="12" fillId="0" borderId="19" xfId="0" applyNumberFormat="1" applyFont="1" applyBorder="1" applyAlignment="1">
      <alignment horizontal="center"/>
    </xf>
    <xf numFmtId="49" fontId="13" fillId="0" borderId="20" xfId="0" applyNumberFormat="1" applyFont="1" applyBorder="1" applyAlignment="1">
      <alignment horizontal="center"/>
    </xf>
    <xf numFmtId="49" fontId="15" fillId="0" borderId="21" xfId="0" applyNumberFormat="1" applyFont="1" applyBorder="1" applyAlignment="1" applyProtection="1">
      <alignment horizontal="center"/>
      <protection locked="0"/>
    </xf>
    <xf numFmtId="49" fontId="13" fillId="0" borderId="21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1" fontId="14" fillId="0" borderId="14" xfId="0" applyNumberFormat="1" applyFont="1" applyFill="1" applyBorder="1" applyAlignment="1" applyProtection="1">
      <alignment horizontal="center"/>
      <protection locked="0" hidden="1"/>
    </xf>
    <xf numFmtId="49" fontId="1" fillId="0" borderId="9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4" fillId="0" borderId="9" xfId="0" applyNumberFormat="1" applyFont="1" applyBorder="1"/>
    <xf numFmtId="49" fontId="1" fillId="0" borderId="23" xfId="0" applyNumberFormat="1" applyFont="1" applyBorder="1"/>
    <xf numFmtId="49" fontId="10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49" fontId="5" fillId="0" borderId="0" xfId="0" applyNumberFormat="1" applyFont="1" applyBorder="1"/>
    <xf numFmtId="49" fontId="5" fillId="2" borderId="27" xfId="0" applyNumberFormat="1" applyFont="1" applyFill="1" applyBorder="1"/>
    <xf numFmtId="49" fontId="1" fillId="2" borderId="6" xfId="0" applyNumberFormat="1" applyFont="1" applyFill="1" applyBorder="1"/>
    <xf numFmtId="49" fontId="2" fillId="2" borderId="6" xfId="0" applyNumberFormat="1" applyFont="1" applyFill="1" applyBorder="1"/>
    <xf numFmtId="49" fontId="3" fillId="2" borderId="28" xfId="0" applyNumberFormat="1" applyFont="1" applyFill="1" applyBorder="1"/>
    <xf numFmtId="49" fontId="1" fillId="2" borderId="27" xfId="0" applyNumberFormat="1" applyFont="1" applyFill="1" applyBorder="1" applyAlignment="1"/>
    <xf numFmtId="49" fontId="1" fillId="2" borderId="6" xfId="0" applyNumberFormat="1" applyFont="1" applyFill="1" applyBorder="1" applyAlignment="1">
      <alignment horizontal="right"/>
    </xf>
    <xf numFmtId="49" fontId="1" fillId="2" borderId="28" xfId="0" applyNumberFormat="1" applyFont="1" applyFill="1" applyBorder="1" applyAlignment="1">
      <alignment horizontal="center"/>
    </xf>
    <xf numFmtId="49" fontId="1" fillId="2" borderId="9" xfId="0" applyNumberFormat="1" applyFont="1" applyFill="1" applyBorder="1"/>
    <xf numFmtId="49" fontId="1" fillId="2" borderId="0" xfId="0" applyNumberFormat="1" applyFont="1" applyFill="1" applyBorder="1"/>
    <xf numFmtId="49" fontId="1" fillId="2" borderId="23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49" fontId="1" fillId="2" borderId="11" xfId="0" applyNumberFormat="1" applyFont="1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28" xfId="0" applyNumberFormat="1" applyFont="1" applyFill="1" applyBorder="1"/>
    <xf numFmtId="49" fontId="1" fillId="2" borderId="4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23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49" fontId="11" fillId="0" borderId="24" xfId="0" applyNumberFormat="1" applyFont="1" applyBorder="1"/>
    <xf numFmtId="49" fontId="11" fillId="0" borderId="22" xfId="0" applyNumberFormat="1" applyFont="1" applyBorder="1"/>
    <xf numFmtId="49" fontId="11" fillId="0" borderId="11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left"/>
    </xf>
    <xf numFmtId="49" fontId="11" fillId="0" borderId="7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left"/>
    </xf>
    <xf numFmtId="0" fontId="0" fillId="3" borderId="29" xfId="0" applyFill="1" applyBorder="1"/>
    <xf numFmtId="0" fontId="18" fillId="3" borderId="29" xfId="0" applyFont="1" applyFill="1" applyBorder="1"/>
    <xf numFmtId="49" fontId="1" fillId="4" borderId="29" xfId="0" applyNumberFormat="1" applyFont="1" applyFill="1" applyBorder="1"/>
    <xf numFmtId="49" fontId="1" fillId="3" borderId="29" xfId="0" applyNumberFormat="1" applyFont="1" applyFill="1" applyBorder="1"/>
    <xf numFmtId="49" fontId="1" fillId="2" borderId="29" xfId="0" applyNumberFormat="1" applyFont="1" applyFill="1" applyBorder="1" applyAlignment="1">
      <alignment wrapText="1"/>
    </xf>
    <xf numFmtId="49" fontId="11" fillId="2" borderId="29" xfId="0" applyNumberFormat="1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0" fillId="4" borderId="29" xfId="0" applyFill="1" applyBorder="1"/>
    <xf numFmtId="0" fontId="0" fillId="2" borderId="29" xfId="0" applyFill="1" applyBorder="1"/>
    <xf numFmtId="0" fontId="0" fillId="0" borderId="29" xfId="0" applyFont="1" applyFill="1" applyBorder="1"/>
    <xf numFmtId="0" fontId="0" fillId="0" borderId="29" xfId="0" applyBorder="1"/>
    <xf numFmtId="1" fontId="0" fillId="0" borderId="29" xfId="0" applyNumberFormat="1" applyBorder="1"/>
    <xf numFmtId="0" fontId="0" fillId="5" borderId="29" xfId="0" applyFont="1" applyFill="1" applyBorder="1"/>
    <xf numFmtId="0" fontId="4" fillId="0" borderId="29" xfId="0" applyFont="1" applyFill="1" applyBorder="1"/>
    <xf numFmtId="1" fontId="19" fillId="0" borderId="29" xfId="0" applyNumberFormat="1" applyFont="1" applyBorder="1"/>
    <xf numFmtId="0" fontId="4" fillId="0" borderId="29" xfId="0" applyFont="1" applyBorder="1"/>
    <xf numFmtId="1" fontId="0" fillId="4" borderId="29" xfId="0" applyNumberFormat="1" applyFill="1" applyBorder="1"/>
    <xf numFmtId="49" fontId="5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49" fontId="20" fillId="0" borderId="0" xfId="0" applyNumberFormat="1" applyFont="1" applyBorder="1" applyAlignment="1">
      <alignment horizontal="center"/>
    </xf>
    <xf numFmtId="0" fontId="18" fillId="0" borderId="0" xfId="0" applyFont="1"/>
    <xf numFmtId="49" fontId="5" fillId="0" borderId="0" xfId="0" applyNumberFormat="1" applyFont="1"/>
    <xf numFmtId="49" fontId="21" fillId="0" borderId="10" xfId="0" applyNumberFormat="1" applyFont="1" applyBorder="1" applyAlignment="1">
      <alignment horizontal="center"/>
    </xf>
    <xf numFmtId="49" fontId="21" fillId="0" borderId="25" xfId="0" applyNumberFormat="1" applyFont="1" applyBorder="1" applyAlignment="1">
      <alignment horizontal="center"/>
    </xf>
    <xf numFmtId="1" fontId="9" fillId="0" borderId="16" xfId="0" applyNumberFormat="1" applyFont="1" applyBorder="1" applyAlignment="1">
      <alignment horizontal="center"/>
    </xf>
    <xf numFmtId="49" fontId="1" fillId="4" borderId="0" xfId="0" applyNumberFormat="1" applyFont="1" applyFill="1" applyBorder="1"/>
    <xf numFmtId="0" fontId="0" fillId="4" borderId="0" xfId="0" applyFill="1" applyBorder="1"/>
    <xf numFmtId="1" fontId="0" fillId="4" borderId="0" xfId="0" applyNumberFormat="1" applyFill="1" applyBorder="1"/>
    <xf numFmtId="1" fontId="0" fillId="0" borderId="0" xfId="0" applyNumberFormat="1"/>
    <xf numFmtId="1" fontId="0" fillId="4" borderId="30" xfId="0" applyNumberFormat="1" applyFill="1" applyBorder="1"/>
    <xf numFmtId="0" fontId="0" fillId="0" borderId="29" xfId="0" applyFill="1" applyBorder="1"/>
    <xf numFmtId="1" fontId="18" fillId="4" borderId="29" xfId="0" applyNumberFormat="1" applyFont="1" applyFill="1" applyBorder="1"/>
    <xf numFmtId="49" fontId="20" fillId="0" borderId="0" xfId="0" applyNumberFormat="1" applyFont="1" applyBorder="1" applyAlignment="1">
      <alignment horizontal="left"/>
    </xf>
    <xf numFmtId="49" fontId="21" fillId="0" borderId="31" xfId="0" applyNumberFormat="1" applyFont="1" applyBorder="1" applyAlignment="1">
      <alignment horizontal="center"/>
    </xf>
    <xf numFmtId="49" fontId="21" fillId="0" borderId="32" xfId="0" applyNumberFormat="1" applyFont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left"/>
    </xf>
    <xf numFmtId="49" fontId="11" fillId="0" borderId="23" xfId="0" applyNumberFormat="1" applyFont="1" applyBorder="1" applyAlignment="1">
      <alignment horizontal="center"/>
    </xf>
    <xf numFmtId="49" fontId="1" fillId="0" borderId="22" xfId="0" applyNumberFormat="1" applyFont="1" applyBorder="1"/>
    <xf numFmtId="49" fontId="4" fillId="0" borderId="11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1" fillId="0" borderId="24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20" fillId="0" borderId="24" xfId="0" applyNumberFormat="1" applyFont="1" applyBorder="1"/>
    <xf numFmtId="49" fontId="20" fillId="0" borderId="22" xfId="0" applyNumberFormat="1" applyFont="1" applyBorder="1"/>
    <xf numFmtId="1" fontId="14" fillId="3" borderId="1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99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C6" activePane="bottomRight" state="frozen"/>
      <selection activeCell="AN15" sqref="AN15"/>
      <selection pane="topRight" activeCell="AN15" sqref="AN15"/>
      <selection pane="bottomLeft" activeCell="AN15" sqref="AN15"/>
      <selection pane="bottomRight" activeCell="G13" sqref="G13"/>
    </sheetView>
  </sheetViews>
  <sheetFormatPr baseColWidth="10" defaultRowHeight="13.2" x14ac:dyDescent="0.25"/>
  <cols>
    <col min="1" max="1" width="4.88671875" bestFit="1" customWidth="1"/>
    <col min="3" max="4" width="8" bestFit="1" customWidth="1"/>
    <col min="5" max="36" width="8" customWidth="1"/>
    <col min="46" max="46" width="19.109375" bestFit="1" customWidth="1"/>
    <col min="47" max="47" width="5.77734375" bestFit="1" customWidth="1"/>
  </cols>
  <sheetData>
    <row r="1" spans="1:47" x14ac:dyDescent="0.25">
      <c r="A1" s="76"/>
      <c r="B1" s="76"/>
      <c r="C1" s="82">
        <v>1</v>
      </c>
      <c r="D1" s="82">
        <v>2</v>
      </c>
      <c r="E1" s="82">
        <v>3</v>
      </c>
      <c r="F1" s="82">
        <v>4</v>
      </c>
      <c r="G1" s="82">
        <v>5</v>
      </c>
      <c r="H1" s="82">
        <v>6</v>
      </c>
      <c r="I1" s="82">
        <v>7</v>
      </c>
      <c r="J1" s="82">
        <v>8</v>
      </c>
      <c r="K1" s="82">
        <v>9</v>
      </c>
      <c r="L1" s="82">
        <v>10</v>
      </c>
      <c r="M1" s="82">
        <v>11</v>
      </c>
      <c r="N1" s="82">
        <v>12</v>
      </c>
      <c r="O1" s="82">
        <v>13</v>
      </c>
      <c r="P1" s="82">
        <v>14</v>
      </c>
      <c r="Q1" s="82">
        <v>15</v>
      </c>
      <c r="R1" s="82">
        <v>16</v>
      </c>
      <c r="S1" s="82">
        <v>17</v>
      </c>
      <c r="T1" s="82">
        <v>18</v>
      </c>
      <c r="U1" s="82">
        <v>19</v>
      </c>
      <c r="V1" s="82">
        <v>20</v>
      </c>
      <c r="W1" s="82">
        <v>21</v>
      </c>
      <c r="X1" s="82">
        <v>22</v>
      </c>
      <c r="Y1" s="82">
        <v>23</v>
      </c>
      <c r="Z1" s="82">
        <v>24</v>
      </c>
      <c r="AA1" s="82">
        <v>25</v>
      </c>
      <c r="AB1" s="82">
        <v>26</v>
      </c>
      <c r="AC1" s="82">
        <v>27</v>
      </c>
      <c r="AD1" s="82">
        <v>28</v>
      </c>
      <c r="AE1" s="82">
        <v>29</v>
      </c>
      <c r="AF1" s="82">
        <v>30</v>
      </c>
      <c r="AG1" s="82">
        <v>31</v>
      </c>
      <c r="AH1" s="82">
        <v>32</v>
      </c>
      <c r="AI1" s="82">
        <v>33</v>
      </c>
      <c r="AJ1" s="82">
        <v>34</v>
      </c>
      <c r="AK1" s="83"/>
      <c r="AL1" s="76"/>
      <c r="AM1" s="76"/>
      <c r="AN1" s="76"/>
      <c r="AO1" s="76"/>
      <c r="AP1" s="83"/>
      <c r="AQ1" s="103"/>
    </row>
    <row r="2" spans="1:47" x14ac:dyDescent="0.25">
      <c r="A2" s="76" t="s">
        <v>5</v>
      </c>
      <c r="B2" s="76" t="s">
        <v>67</v>
      </c>
      <c r="C2" s="77" t="s">
        <v>9</v>
      </c>
      <c r="D2" s="77" t="s">
        <v>9</v>
      </c>
      <c r="E2" s="77" t="s">
        <v>9</v>
      </c>
      <c r="F2" s="77" t="s">
        <v>9</v>
      </c>
      <c r="G2" s="77" t="s">
        <v>9</v>
      </c>
      <c r="H2" s="77" t="s">
        <v>9</v>
      </c>
      <c r="I2" s="77" t="s">
        <v>9</v>
      </c>
      <c r="J2" s="77" t="s">
        <v>9</v>
      </c>
      <c r="K2" s="77" t="s">
        <v>9</v>
      </c>
      <c r="L2" s="77" t="s">
        <v>9</v>
      </c>
      <c r="M2" s="77" t="s">
        <v>9</v>
      </c>
      <c r="N2" s="77" t="s">
        <v>9</v>
      </c>
      <c r="O2" s="77" t="s">
        <v>9</v>
      </c>
      <c r="P2" s="77" t="s">
        <v>9</v>
      </c>
      <c r="Q2" s="77" t="s">
        <v>9</v>
      </c>
      <c r="R2" s="77" t="s">
        <v>9</v>
      </c>
      <c r="S2" s="77" t="s">
        <v>9</v>
      </c>
      <c r="T2" s="77" t="s">
        <v>9</v>
      </c>
      <c r="U2" s="77" t="s">
        <v>9</v>
      </c>
      <c r="V2" s="77" t="s">
        <v>9</v>
      </c>
      <c r="W2" s="77" t="s">
        <v>9</v>
      </c>
      <c r="X2" s="77" t="s">
        <v>9</v>
      </c>
      <c r="Y2" s="77" t="s">
        <v>9</v>
      </c>
      <c r="Z2" s="77" t="s">
        <v>9</v>
      </c>
      <c r="AA2" s="77" t="s">
        <v>9</v>
      </c>
      <c r="AB2" s="77" t="s">
        <v>9</v>
      </c>
      <c r="AC2" s="77" t="s">
        <v>9</v>
      </c>
      <c r="AD2" s="77" t="s">
        <v>9</v>
      </c>
      <c r="AE2" s="77" t="s">
        <v>9</v>
      </c>
      <c r="AF2" s="77" t="s">
        <v>9</v>
      </c>
      <c r="AG2" s="77" t="s">
        <v>9</v>
      </c>
      <c r="AH2" s="77" t="s">
        <v>9</v>
      </c>
      <c r="AI2" s="77" t="s">
        <v>9</v>
      </c>
      <c r="AJ2" s="77" t="s">
        <v>9</v>
      </c>
      <c r="AK2" s="78" t="s">
        <v>68</v>
      </c>
      <c r="AL2" s="79" t="s">
        <v>69</v>
      </c>
      <c r="AM2" s="79" t="s">
        <v>69</v>
      </c>
      <c r="AN2" s="79" t="s">
        <v>69</v>
      </c>
      <c r="AO2" s="79" t="s">
        <v>69</v>
      </c>
      <c r="AP2" s="78" t="s">
        <v>70</v>
      </c>
      <c r="AQ2" s="102"/>
      <c r="AS2" s="80" t="s">
        <v>71</v>
      </c>
      <c r="AT2" s="81" t="s">
        <v>67</v>
      </c>
      <c r="AU2" s="81" t="s">
        <v>4</v>
      </c>
    </row>
    <row r="3" spans="1:47" ht="15" x14ac:dyDescent="0.35">
      <c r="A3" s="87">
        <v>20</v>
      </c>
      <c r="B3" s="86" t="s">
        <v>84</v>
      </c>
      <c r="C3" s="87">
        <v>6</v>
      </c>
      <c r="D3" s="86">
        <v>9</v>
      </c>
      <c r="E3" s="86">
        <v>9</v>
      </c>
      <c r="F3" s="86">
        <v>7</v>
      </c>
      <c r="G3" s="86">
        <v>7</v>
      </c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92">
        <f t="shared" ref="AK3:AK30" si="0">SUM(C3:AJ3)</f>
        <v>38</v>
      </c>
      <c r="AL3" s="90">
        <f t="shared" ref="AL3:AL18" si="1">SMALL($C3:$AJ3,1)</f>
        <v>6</v>
      </c>
      <c r="AM3" s="90">
        <f>SMALL($C3:$AJ3,2)</f>
        <v>7</v>
      </c>
      <c r="AN3" s="90">
        <f>SMALL($C3:$AJ3,3)</f>
        <v>7</v>
      </c>
      <c r="AO3" s="90">
        <f>SMALL($C3:$AJ3,4)</f>
        <v>9</v>
      </c>
      <c r="AP3" s="92">
        <f t="shared" ref="AP3:AP25" si="2">AK3-AO3-AN3-AM3-AL3</f>
        <v>9</v>
      </c>
      <c r="AQ3" s="104">
        <f t="shared" ref="AQ3:AQ22" si="3">SUM(AL3:AO3)</f>
        <v>29</v>
      </c>
      <c r="AS3" s="84">
        <v>1</v>
      </c>
      <c r="AT3" s="85" t="s">
        <v>90</v>
      </c>
      <c r="AU3" s="85">
        <v>17</v>
      </c>
    </row>
    <row r="4" spans="1:47" ht="15" x14ac:dyDescent="0.35">
      <c r="A4" s="87">
        <v>2</v>
      </c>
      <c r="B4" s="86" t="s">
        <v>90</v>
      </c>
      <c r="C4" s="87">
        <v>17</v>
      </c>
      <c r="D4" s="86">
        <v>7</v>
      </c>
      <c r="E4" s="86">
        <v>16</v>
      </c>
      <c r="F4" s="86">
        <v>11</v>
      </c>
      <c r="G4" s="86">
        <v>10</v>
      </c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7"/>
      <c r="AI4" s="86"/>
      <c r="AJ4" s="86"/>
      <c r="AK4" s="92">
        <f t="shared" si="0"/>
        <v>61</v>
      </c>
      <c r="AL4" s="90">
        <f t="shared" si="1"/>
        <v>7</v>
      </c>
      <c r="AM4" s="90">
        <f>SMALL($C4:$AJ4,2)</f>
        <v>10</v>
      </c>
      <c r="AN4" s="90">
        <f>SMALL($C4:$AJ4,3)</f>
        <v>11</v>
      </c>
      <c r="AO4" s="90">
        <f>SMALL($C4:$AJ4,4)</f>
        <v>16</v>
      </c>
      <c r="AP4" s="92">
        <f t="shared" si="2"/>
        <v>17</v>
      </c>
      <c r="AQ4" s="104">
        <f t="shared" si="3"/>
        <v>44</v>
      </c>
      <c r="AS4" s="84">
        <v>2</v>
      </c>
      <c r="AT4" s="89" t="s">
        <v>113</v>
      </c>
      <c r="AU4" s="88">
        <v>15</v>
      </c>
    </row>
    <row r="5" spans="1:47" ht="15" x14ac:dyDescent="0.35">
      <c r="A5" s="87">
        <v>15</v>
      </c>
      <c r="B5" s="86" t="s">
        <v>78</v>
      </c>
      <c r="C5" s="87">
        <v>13</v>
      </c>
      <c r="D5" s="86">
        <v>5</v>
      </c>
      <c r="E5" s="86">
        <v>10</v>
      </c>
      <c r="F5" s="86">
        <v>11</v>
      </c>
      <c r="G5" s="86">
        <v>11</v>
      </c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92">
        <f t="shared" si="0"/>
        <v>50</v>
      </c>
      <c r="AL5" s="90">
        <f t="shared" si="1"/>
        <v>5</v>
      </c>
      <c r="AM5" s="90">
        <f>SMALL($C5:$AJ5,2)</f>
        <v>10</v>
      </c>
      <c r="AN5" s="90">
        <f>SMALL($C5:$AJ5,3)</f>
        <v>11</v>
      </c>
      <c r="AO5" s="90">
        <f>SMALL($C5:$AJ5,4)</f>
        <v>11</v>
      </c>
      <c r="AP5" s="92">
        <f t="shared" si="2"/>
        <v>13</v>
      </c>
      <c r="AQ5" s="104">
        <f t="shared" si="3"/>
        <v>37</v>
      </c>
      <c r="AS5" s="84">
        <v>3</v>
      </c>
      <c r="AT5" s="89" t="s">
        <v>113</v>
      </c>
      <c r="AU5" s="88">
        <v>18</v>
      </c>
    </row>
    <row r="6" spans="1:47" ht="15" x14ac:dyDescent="0.35">
      <c r="A6" s="87">
        <v>15</v>
      </c>
      <c r="B6" s="86" t="s">
        <v>85</v>
      </c>
      <c r="C6" s="87">
        <v>10</v>
      </c>
      <c r="D6" s="86">
        <v>10</v>
      </c>
      <c r="E6" s="86">
        <v>14</v>
      </c>
      <c r="F6" s="86">
        <v>4</v>
      </c>
      <c r="G6" s="86">
        <v>9</v>
      </c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92">
        <f t="shared" si="0"/>
        <v>47</v>
      </c>
      <c r="AL6" s="90">
        <f t="shared" si="1"/>
        <v>4</v>
      </c>
      <c r="AM6" s="90">
        <f>SMALL($C6:$AJ6,2)</f>
        <v>9</v>
      </c>
      <c r="AN6" s="90">
        <f>SMALL($C6:$AJ6,3)</f>
        <v>10</v>
      </c>
      <c r="AO6" s="90">
        <f>SMALL($C6:$AJ6,4)</f>
        <v>10</v>
      </c>
      <c r="AP6" s="92">
        <f t="shared" si="2"/>
        <v>14</v>
      </c>
      <c r="AQ6" s="104">
        <f t="shared" ref="AQ6" si="4">SUM(AL6:AO6)</f>
        <v>33</v>
      </c>
      <c r="AS6" s="84">
        <v>4</v>
      </c>
      <c r="AT6" s="86" t="s">
        <v>73</v>
      </c>
      <c r="AU6" s="88">
        <v>15</v>
      </c>
    </row>
    <row r="7" spans="1:47" ht="15" x14ac:dyDescent="0.35">
      <c r="A7" s="87">
        <v>13</v>
      </c>
      <c r="B7" s="86" t="s">
        <v>82</v>
      </c>
      <c r="C7" s="87">
        <v>6</v>
      </c>
      <c r="D7" s="86">
        <v>12</v>
      </c>
      <c r="E7" s="86">
        <v>14</v>
      </c>
      <c r="F7" s="86">
        <v>5</v>
      </c>
      <c r="G7" s="86">
        <v>11</v>
      </c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92">
        <f t="shared" si="0"/>
        <v>48</v>
      </c>
      <c r="AL7" s="90">
        <f t="shared" si="1"/>
        <v>5</v>
      </c>
      <c r="AM7" s="90">
        <f>SMALL($C7:$AJ7,2)</f>
        <v>6</v>
      </c>
      <c r="AN7" s="90">
        <f>SMALL($C7:$AJ7,3)</f>
        <v>11</v>
      </c>
      <c r="AO7" s="90">
        <f>SMALL($C7:$AJ7,4)</f>
        <v>12</v>
      </c>
      <c r="AP7" s="92">
        <f t="shared" si="2"/>
        <v>14</v>
      </c>
      <c r="AQ7" s="104">
        <f t="shared" si="3"/>
        <v>34</v>
      </c>
      <c r="AS7" s="84">
        <v>5</v>
      </c>
      <c r="AT7" s="85" t="s">
        <v>74</v>
      </c>
      <c r="AU7" s="88">
        <v>20</v>
      </c>
    </row>
    <row r="8" spans="1:47" ht="15" x14ac:dyDescent="0.35">
      <c r="A8" s="87">
        <v>7</v>
      </c>
      <c r="B8" s="86" t="s">
        <v>110</v>
      </c>
      <c r="C8" s="87">
        <v>5</v>
      </c>
      <c r="D8" s="86">
        <v>11</v>
      </c>
      <c r="E8" s="86">
        <v>18</v>
      </c>
      <c r="F8" s="86">
        <v>11</v>
      </c>
      <c r="G8" s="86">
        <v>12</v>
      </c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92">
        <f t="shared" si="0"/>
        <v>57</v>
      </c>
      <c r="AL8" s="90">
        <f t="shared" si="1"/>
        <v>5</v>
      </c>
      <c r="AM8" s="90">
        <f>SMALL($C8:$J8,2)</f>
        <v>11</v>
      </c>
      <c r="AN8" s="90">
        <f>SMALL($C8:$J8,3)</f>
        <v>11</v>
      </c>
      <c r="AO8" s="90">
        <f>SMALL($C8:$J8,4)</f>
        <v>12</v>
      </c>
      <c r="AP8" s="92">
        <f t="shared" si="2"/>
        <v>18</v>
      </c>
      <c r="AQ8" s="104">
        <f t="shared" si="3"/>
        <v>39</v>
      </c>
      <c r="AS8" s="84">
        <v>6</v>
      </c>
      <c r="AT8" s="85"/>
      <c r="AU8" s="85"/>
    </row>
    <row r="9" spans="1:47" ht="15" x14ac:dyDescent="0.35">
      <c r="A9" s="87">
        <v>22</v>
      </c>
      <c r="B9" s="86" t="s">
        <v>81</v>
      </c>
      <c r="C9" s="87">
        <v>6</v>
      </c>
      <c r="D9" s="86">
        <v>4</v>
      </c>
      <c r="E9" s="86">
        <v>5</v>
      </c>
      <c r="F9" s="86">
        <v>7</v>
      </c>
      <c r="G9" s="86">
        <v>7</v>
      </c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92">
        <f t="shared" si="0"/>
        <v>29</v>
      </c>
      <c r="AL9" s="90">
        <f t="shared" si="1"/>
        <v>4</v>
      </c>
      <c r="AM9" s="90">
        <f t="shared" ref="AM9:AM18" si="5">SMALL($C9:$AJ9,2)</f>
        <v>5</v>
      </c>
      <c r="AN9" s="90">
        <f t="shared" ref="AN9:AN18" si="6">SMALL($C9:$AJ9,3)</f>
        <v>6</v>
      </c>
      <c r="AO9" s="90">
        <f t="shared" ref="AO9:AO18" si="7">SMALL($C9:$AJ9,4)</f>
        <v>7</v>
      </c>
      <c r="AP9" s="92">
        <f t="shared" si="2"/>
        <v>7</v>
      </c>
      <c r="AQ9" s="104">
        <f t="shared" si="3"/>
        <v>22</v>
      </c>
      <c r="AS9" s="84">
        <v>7</v>
      </c>
      <c r="AT9" s="85"/>
      <c r="AU9" s="88"/>
    </row>
    <row r="10" spans="1:47" ht="15" x14ac:dyDescent="0.35">
      <c r="A10" s="87">
        <v>4</v>
      </c>
      <c r="B10" s="86" t="s">
        <v>79</v>
      </c>
      <c r="C10" s="87">
        <v>7</v>
      </c>
      <c r="D10" s="86">
        <v>12</v>
      </c>
      <c r="E10" s="86">
        <v>15</v>
      </c>
      <c r="F10" s="86">
        <v>6</v>
      </c>
      <c r="G10" s="86">
        <v>12</v>
      </c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92">
        <f t="shared" si="0"/>
        <v>52</v>
      </c>
      <c r="AL10" s="90">
        <f t="shared" si="1"/>
        <v>6</v>
      </c>
      <c r="AM10" s="90">
        <f t="shared" si="5"/>
        <v>7</v>
      </c>
      <c r="AN10" s="90">
        <f t="shared" si="6"/>
        <v>12</v>
      </c>
      <c r="AO10" s="90">
        <f t="shared" si="7"/>
        <v>12</v>
      </c>
      <c r="AP10" s="92">
        <f t="shared" si="2"/>
        <v>15</v>
      </c>
      <c r="AQ10" s="104">
        <f t="shared" si="3"/>
        <v>37</v>
      </c>
      <c r="AS10" s="84">
        <v>8</v>
      </c>
      <c r="AT10" s="86"/>
      <c r="AU10" s="88"/>
    </row>
    <row r="11" spans="1:47" ht="15" x14ac:dyDescent="0.35">
      <c r="A11" s="87">
        <v>10</v>
      </c>
      <c r="B11" s="86" t="s">
        <v>107</v>
      </c>
      <c r="C11" s="87">
        <v>5</v>
      </c>
      <c r="D11" s="86">
        <v>15</v>
      </c>
      <c r="E11" s="86">
        <v>10</v>
      </c>
      <c r="F11" s="86">
        <v>4</v>
      </c>
      <c r="G11" s="86">
        <v>12</v>
      </c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92">
        <f t="shared" si="0"/>
        <v>46</v>
      </c>
      <c r="AL11" s="90">
        <f t="shared" si="1"/>
        <v>4</v>
      </c>
      <c r="AM11" s="90">
        <f t="shared" si="5"/>
        <v>5</v>
      </c>
      <c r="AN11" s="90">
        <f t="shared" si="6"/>
        <v>10</v>
      </c>
      <c r="AO11" s="90">
        <f t="shared" si="7"/>
        <v>12</v>
      </c>
      <c r="AP11" s="92">
        <f t="shared" si="2"/>
        <v>15</v>
      </c>
      <c r="AQ11" s="104">
        <f t="shared" si="3"/>
        <v>31</v>
      </c>
      <c r="AS11" s="84">
        <v>9</v>
      </c>
      <c r="AT11" s="85"/>
      <c r="AU11" s="88"/>
    </row>
    <row r="12" spans="1:47" ht="15" x14ac:dyDescent="0.35">
      <c r="A12" s="87">
        <v>6</v>
      </c>
      <c r="B12" s="86" t="s">
        <v>77</v>
      </c>
      <c r="C12" s="87">
        <v>11</v>
      </c>
      <c r="D12" s="86">
        <v>8</v>
      </c>
      <c r="E12" s="86">
        <v>17</v>
      </c>
      <c r="F12" s="86">
        <v>6</v>
      </c>
      <c r="G12" s="86">
        <v>7</v>
      </c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92">
        <f t="shared" si="0"/>
        <v>49</v>
      </c>
      <c r="AL12" s="90">
        <f t="shared" si="1"/>
        <v>6</v>
      </c>
      <c r="AM12" s="90">
        <f t="shared" si="5"/>
        <v>7</v>
      </c>
      <c r="AN12" s="90">
        <f t="shared" si="6"/>
        <v>8</v>
      </c>
      <c r="AO12" s="90">
        <f t="shared" si="7"/>
        <v>11</v>
      </c>
      <c r="AP12" s="92">
        <f t="shared" si="2"/>
        <v>17</v>
      </c>
      <c r="AQ12" s="104">
        <f t="shared" si="3"/>
        <v>32</v>
      </c>
      <c r="AS12" s="84">
        <v>10</v>
      </c>
      <c r="AT12" s="85"/>
      <c r="AU12" s="88"/>
    </row>
    <row r="13" spans="1:47" ht="15" x14ac:dyDescent="0.35">
      <c r="A13" s="87">
        <v>24</v>
      </c>
      <c r="B13" s="86" t="s">
        <v>86</v>
      </c>
      <c r="C13" s="87">
        <v>8</v>
      </c>
      <c r="D13" s="86">
        <v>5</v>
      </c>
      <c r="E13" s="86">
        <v>9</v>
      </c>
      <c r="F13" s="86">
        <v>10</v>
      </c>
      <c r="G13" s="86">
        <v>17</v>
      </c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92">
        <f t="shared" si="0"/>
        <v>49</v>
      </c>
      <c r="AL13" s="90">
        <f t="shared" si="1"/>
        <v>5</v>
      </c>
      <c r="AM13" s="90">
        <f t="shared" si="5"/>
        <v>8</v>
      </c>
      <c r="AN13" s="90">
        <f t="shared" si="6"/>
        <v>9</v>
      </c>
      <c r="AO13" s="90">
        <f t="shared" si="7"/>
        <v>10</v>
      </c>
      <c r="AP13" s="92">
        <f t="shared" si="2"/>
        <v>17</v>
      </c>
      <c r="AQ13" s="104">
        <f t="shared" si="3"/>
        <v>32</v>
      </c>
      <c r="AS13" s="84">
        <v>11</v>
      </c>
      <c r="AT13" s="85"/>
      <c r="AU13" s="88"/>
    </row>
    <row r="14" spans="1:47" ht="15" x14ac:dyDescent="0.35">
      <c r="A14" s="87">
        <v>10</v>
      </c>
      <c r="B14" s="86" t="s">
        <v>74</v>
      </c>
      <c r="C14" s="87">
        <v>8</v>
      </c>
      <c r="D14" s="86">
        <v>5</v>
      </c>
      <c r="E14" s="86">
        <v>7</v>
      </c>
      <c r="F14" s="86">
        <v>7</v>
      </c>
      <c r="G14" s="86">
        <v>20</v>
      </c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92">
        <f t="shared" si="0"/>
        <v>47</v>
      </c>
      <c r="AL14" s="90">
        <f t="shared" si="1"/>
        <v>5</v>
      </c>
      <c r="AM14" s="90">
        <f t="shared" si="5"/>
        <v>7</v>
      </c>
      <c r="AN14" s="90">
        <f t="shared" si="6"/>
        <v>7</v>
      </c>
      <c r="AO14" s="90">
        <f t="shared" si="7"/>
        <v>8</v>
      </c>
      <c r="AP14" s="92">
        <f t="shared" si="2"/>
        <v>20</v>
      </c>
      <c r="AQ14" s="104">
        <f t="shared" si="3"/>
        <v>27</v>
      </c>
      <c r="AS14" s="84">
        <v>12</v>
      </c>
      <c r="AT14" s="85"/>
      <c r="AU14" s="88"/>
    </row>
    <row r="15" spans="1:47" ht="15" x14ac:dyDescent="0.35">
      <c r="A15" s="87">
        <v>8</v>
      </c>
      <c r="B15" s="87" t="s">
        <v>111</v>
      </c>
      <c r="C15" s="87">
        <v>15</v>
      </c>
      <c r="D15" s="86">
        <v>2</v>
      </c>
      <c r="E15" s="86">
        <v>10</v>
      </c>
      <c r="F15" s="86">
        <v>8</v>
      </c>
      <c r="G15" s="86">
        <v>15</v>
      </c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92">
        <f t="shared" si="0"/>
        <v>50</v>
      </c>
      <c r="AL15" s="90">
        <f t="shared" si="1"/>
        <v>2</v>
      </c>
      <c r="AM15" s="90">
        <f t="shared" si="5"/>
        <v>8</v>
      </c>
      <c r="AN15" s="90">
        <f t="shared" si="6"/>
        <v>10</v>
      </c>
      <c r="AO15" s="90">
        <f t="shared" si="7"/>
        <v>15</v>
      </c>
      <c r="AP15" s="92">
        <f t="shared" si="2"/>
        <v>15</v>
      </c>
      <c r="AQ15" s="104">
        <f t="shared" si="3"/>
        <v>35</v>
      </c>
      <c r="AS15" s="84">
        <v>13</v>
      </c>
      <c r="AT15" s="86"/>
      <c r="AU15" s="88"/>
    </row>
    <row r="16" spans="1:47" ht="15" x14ac:dyDescent="0.35">
      <c r="A16" s="87">
        <v>3</v>
      </c>
      <c r="B16" s="86" t="s">
        <v>73</v>
      </c>
      <c r="C16" s="87">
        <v>7</v>
      </c>
      <c r="D16" s="86">
        <v>5</v>
      </c>
      <c r="E16" s="86">
        <v>15</v>
      </c>
      <c r="F16" s="86">
        <v>15</v>
      </c>
      <c r="G16" s="86">
        <v>17</v>
      </c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92">
        <f t="shared" si="0"/>
        <v>59</v>
      </c>
      <c r="AL16" s="90">
        <f t="shared" si="1"/>
        <v>5</v>
      </c>
      <c r="AM16" s="90">
        <f t="shared" si="5"/>
        <v>7</v>
      </c>
      <c r="AN16" s="90">
        <f t="shared" si="6"/>
        <v>15</v>
      </c>
      <c r="AO16" s="90">
        <f t="shared" si="7"/>
        <v>15</v>
      </c>
      <c r="AP16" s="92">
        <f t="shared" si="2"/>
        <v>17</v>
      </c>
      <c r="AQ16" s="104">
        <f t="shared" si="3"/>
        <v>42</v>
      </c>
      <c r="AS16" s="84">
        <v>14</v>
      </c>
      <c r="AT16" s="86"/>
      <c r="AU16" s="88"/>
    </row>
    <row r="17" spans="1:47" ht="15" x14ac:dyDescent="0.35">
      <c r="A17" s="87">
        <v>21</v>
      </c>
      <c r="B17" s="86" t="s">
        <v>91</v>
      </c>
      <c r="C17" s="87">
        <v>0</v>
      </c>
      <c r="D17" s="86">
        <v>0</v>
      </c>
      <c r="E17" s="86">
        <v>16</v>
      </c>
      <c r="F17" s="86">
        <v>2</v>
      </c>
      <c r="G17" s="86">
        <v>14</v>
      </c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3">
        <f t="shared" si="0"/>
        <v>32</v>
      </c>
      <c r="AL17" s="90">
        <f t="shared" si="1"/>
        <v>0</v>
      </c>
      <c r="AM17" s="90">
        <f t="shared" si="5"/>
        <v>0</v>
      </c>
      <c r="AN17" s="90">
        <f t="shared" si="6"/>
        <v>2</v>
      </c>
      <c r="AO17" s="90">
        <f t="shared" si="7"/>
        <v>14</v>
      </c>
      <c r="AP17" s="92">
        <f t="shared" si="2"/>
        <v>16</v>
      </c>
      <c r="AQ17" s="104">
        <f t="shared" si="3"/>
        <v>16</v>
      </c>
      <c r="AS17" s="84">
        <v>15</v>
      </c>
      <c r="AT17" s="85"/>
      <c r="AU17" s="88"/>
    </row>
    <row r="18" spans="1:47" ht="15" x14ac:dyDescent="0.35">
      <c r="A18" s="87">
        <v>10</v>
      </c>
      <c r="B18" s="86" t="s">
        <v>112</v>
      </c>
      <c r="C18" s="87">
        <v>2</v>
      </c>
      <c r="D18" s="86">
        <v>13</v>
      </c>
      <c r="E18" s="86">
        <v>6</v>
      </c>
      <c r="F18" s="86">
        <v>4</v>
      </c>
      <c r="G18" s="86">
        <v>2</v>
      </c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3">
        <f t="shared" si="0"/>
        <v>27</v>
      </c>
      <c r="AL18" s="90">
        <f t="shared" si="1"/>
        <v>2</v>
      </c>
      <c r="AM18" s="90">
        <f t="shared" si="5"/>
        <v>2</v>
      </c>
      <c r="AN18" s="90">
        <f t="shared" si="6"/>
        <v>4</v>
      </c>
      <c r="AO18" s="90">
        <f t="shared" si="7"/>
        <v>6</v>
      </c>
      <c r="AP18" s="92">
        <f t="shared" si="2"/>
        <v>13</v>
      </c>
      <c r="AQ18" s="104">
        <f t="shared" si="3"/>
        <v>14</v>
      </c>
      <c r="AS18" s="84">
        <v>16</v>
      </c>
      <c r="AT18" s="85"/>
      <c r="AU18" s="88"/>
    </row>
    <row r="19" spans="1:47" ht="15" x14ac:dyDescent="0.35">
      <c r="A19" s="87">
        <v>8</v>
      </c>
      <c r="B19" s="91" t="s">
        <v>76</v>
      </c>
      <c r="C19" s="87">
        <v>4</v>
      </c>
      <c r="D19" s="86">
        <v>15</v>
      </c>
      <c r="E19" s="86">
        <v>16</v>
      </c>
      <c r="F19" s="86">
        <v>12</v>
      </c>
      <c r="G19" s="86">
        <v>9</v>
      </c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92">
        <f t="shared" si="0"/>
        <v>56</v>
      </c>
      <c r="AL19" s="90">
        <f>SMALL($C19:$AJ19,1)</f>
        <v>4</v>
      </c>
      <c r="AM19" s="90">
        <f>SMALL($C19:$AJ19,2)</f>
        <v>9</v>
      </c>
      <c r="AN19" s="90">
        <f>SMALL($C19:$AJ19,3)</f>
        <v>12</v>
      </c>
      <c r="AO19" s="90">
        <f>SMALL($C19:$AJ19,4)</f>
        <v>15</v>
      </c>
      <c r="AP19" s="92">
        <f t="shared" si="2"/>
        <v>16</v>
      </c>
      <c r="AQ19" s="104">
        <f t="shared" si="3"/>
        <v>40</v>
      </c>
      <c r="AS19" s="84">
        <v>17</v>
      </c>
      <c r="AT19" s="85"/>
      <c r="AU19" s="88"/>
    </row>
    <row r="20" spans="1:47" ht="15" x14ac:dyDescent="0.35">
      <c r="A20" s="87">
        <v>22</v>
      </c>
      <c r="B20" s="86" t="s">
        <v>87</v>
      </c>
      <c r="C20" s="87">
        <v>0</v>
      </c>
      <c r="D20" s="86">
        <v>12</v>
      </c>
      <c r="E20" s="86">
        <v>9</v>
      </c>
      <c r="F20" s="86">
        <v>5</v>
      </c>
      <c r="G20" s="86">
        <v>3</v>
      </c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3">
        <f t="shared" si="0"/>
        <v>29</v>
      </c>
      <c r="AL20" s="90">
        <f>SMALL($C20:$AJ20,1)</f>
        <v>0</v>
      </c>
      <c r="AM20" s="90">
        <f>SMALL($C20:$AJ20,2)</f>
        <v>3</v>
      </c>
      <c r="AN20" s="90">
        <f>SMALL($C20:$AJ20,3)</f>
        <v>5</v>
      </c>
      <c r="AO20" s="90">
        <f>SMALL($C20:$AJ20,4)</f>
        <v>9</v>
      </c>
      <c r="AP20" s="92">
        <f t="shared" si="2"/>
        <v>12</v>
      </c>
      <c r="AQ20" s="104">
        <f t="shared" si="3"/>
        <v>17</v>
      </c>
      <c r="AS20" s="84">
        <v>18</v>
      </c>
      <c r="AT20" s="85"/>
      <c r="AU20" s="88"/>
    </row>
    <row r="21" spans="1:47" ht="15" x14ac:dyDescent="0.35">
      <c r="A21" s="87">
        <v>1</v>
      </c>
      <c r="B21" s="86" t="s">
        <v>80</v>
      </c>
      <c r="C21" s="87">
        <v>14</v>
      </c>
      <c r="D21" s="86">
        <v>15</v>
      </c>
      <c r="E21" s="86">
        <v>18</v>
      </c>
      <c r="F21" s="86">
        <v>7</v>
      </c>
      <c r="G21" s="86">
        <v>13</v>
      </c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92">
        <f t="shared" si="0"/>
        <v>67</v>
      </c>
      <c r="AL21" s="90">
        <f>SMALL($C21:$AJ21,1)</f>
        <v>7</v>
      </c>
      <c r="AM21" s="90">
        <f>SMALL($C21:$AJ21,2)</f>
        <v>13</v>
      </c>
      <c r="AN21" s="90">
        <f>SMALL($C21:$AJ21,3)</f>
        <v>14</v>
      </c>
      <c r="AO21" s="90">
        <f>SMALL($C21:$AJ21,4)</f>
        <v>15</v>
      </c>
      <c r="AP21" s="92">
        <f t="shared" si="2"/>
        <v>18</v>
      </c>
      <c r="AQ21" s="104">
        <f t="shared" si="3"/>
        <v>49</v>
      </c>
      <c r="AS21" s="84">
        <v>19</v>
      </c>
      <c r="AT21" s="85"/>
      <c r="AU21" s="88"/>
    </row>
    <row r="22" spans="1:47" ht="15" x14ac:dyDescent="0.35">
      <c r="A22" s="87">
        <v>18</v>
      </c>
      <c r="B22" s="86" t="s">
        <v>109</v>
      </c>
      <c r="C22" s="87">
        <v>15</v>
      </c>
      <c r="D22" s="86">
        <v>4</v>
      </c>
      <c r="E22" s="86">
        <v>7</v>
      </c>
      <c r="F22" s="86">
        <v>8</v>
      </c>
      <c r="G22" s="86">
        <v>11</v>
      </c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92">
        <f t="shared" si="0"/>
        <v>45</v>
      </c>
      <c r="AL22" s="90">
        <f>SMALL($C22:$AJ22,1)</f>
        <v>4</v>
      </c>
      <c r="AM22" s="90">
        <f>SMALL($C22:$AJ22,2)</f>
        <v>7</v>
      </c>
      <c r="AN22" s="90">
        <f>SMALL($C22:$AJ22,3)</f>
        <v>8</v>
      </c>
      <c r="AO22" s="90">
        <f>SMALL($C22:$AJ22,4)</f>
        <v>11</v>
      </c>
      <c r="AP22" s="92">
        <f t="shared" si="2"/>
        <v>15</v>
      </c>
      <c r="AQ22" s="104">
        <f t="shared" si="3"/>
        <v>30</v>
      </c>
      <c r="AS22" s="84">
        <v>20</v>
      </c>
      <c r="AT22" s="85"/>
      <c r="AU22" s="88"/>
    </row>
    <row r="23" spans="1:47" ht="15" x14ac:dyDescent="0.35">
      <c r="A23" s="87">
        <v>15</v>
      </c>
      <c r="B23" s="86" t="s">
        <v>93</v>
      </c>
      <c r="C23" s="87">
        <v>8</v>
      </c>
      <c r="D23" s="86">
        <v>10</v>
      </c>
      <c r="E23" s="86">
        <v>18</v>
      </c>
      <c r="F23" s="86">
        <v>0</v>
      </c>
      <c r="G23" s="86">
        <v>10</v>
      </c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107"/>
      <c r="AK23" s="92">
        <f t="shared" si="0"/>
        <v>46</v>
      </c>
      <c r="AL23" s="90">
        <f>SMALL($C23:$AJ23,1)</f>
        <v>0</v>
      </c>
      <c r="AM23" s="90">
        <f>SMALL($C23:$AJ23,2)</f>
        <v>8</v>
      </c>
      <c r="AN23" s="90">
        <f>SMALL($C23:$AJ23,3)</f>
        <v>10</v>
      </c>
      <c r="AO23" s="90">
        <f>SMALL($C23:$AJ23,4)</f>
        <v>10</v>
      </c>
      <c r="AP23" s="92">
        <f t="shared" si="2"/>
        <v>18</v>
      </c>
      <c r="AQ23" s="104">
        <f t="shared" ref="AQ23:AQ30" si="8">SUM(AL23:AO23)</f>
        <v>28</v>
      </c>
      <c r="AS23" s="84">
        <v>21</v>
      </c>
      <c r="AT23" s="85"/>
      <c r="AU23" s="88"/>
    </row>
    <row r="24" spans="1:47" ht="15" x14ac:dyDescent="0.35">
      <c r="A24" s="87">
        <v>13</v>
      </c>
      <c r="B24" s="91" t="s">
        <v>83</v>
      </c>
      <c r="C24" s="87">
        <v>6</v>
      </c>
      <c r="D24" s="86">
        <v>10</v>
      </c>
      <c r="E24" s="86">
        <v>15</v>
      </c>
      <c r="F24" s="86">
        <v>5</v>
      </c>
      <c r="G24" s="86">
        <v>11</v>
      </c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92">
        <f t="shared" si="0"/>
        <v>47</v>
      </c>
      <c r="AL24" s="90">
        <f t="shared" ref="AL24:AL26" si="9">SMALL($C24:$AJ24,1)</f>
        <v>5</v>
      </c>
      <c r="AM24" s="90">
        <f t="shared" ref="AM24:AM26" si="10">SMALL($C24:$AJ24,2)</f>
        <v>6</v>
      </c>
      <c r="AN24" s="90">
        <f t="shared" ref="AN24:AN26" si="11">SMALL($C24:$AJ24,3)</f>
        <v>10</v>
      </c>
      <c r="AO24" s="90">
        <f t="shared" ref="AO24:AO26" si="12">SMALL($C24:$AJ24,4)</f>
        <v>11</v>
      </c>
      <c r="AP24" s="92">
        <f t="shared" si="2"/>
        <v>15</v>
      </c>
      <c r="AQ24" s="104">
        <f t="shared" si="8"/>
        <v>32</v>
      </c>
      <c r="AS24" s="84">
        <v>22</v>
      </c>
      <c r="AT24" s="85"/>
      <c r="AU24" s="88"/>
    </row>
    <row r="25" spans="1:47" ht="15" x14ac:dyDescent="0.35">
      <c r="A25" s="87">
        <v>19</v>
      </c>
      <c r="B25" s="86" t="s">
        <v>75</v>
      </c>
      <c r="C25" s="87">
        <v>9</v>
      </c>
      <c r="D25" s="86">
        <v>4</v>
      </c>
      <c r="E25" s="86">
        <v>10</v>
      </c>
      <c r="F25" s="86">
        <v>9</v>
      </c>
      <c r="G25" s="86">
        <v>11</v>
      </c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92">
        <f t="shared" si="0"/>
        <v>43</v>
      </c>
      <c r="AL25" s="90">
        <f t="shared" si="9"/>
        <v>4</v>
      </c>
      <c r="AM25" s="90">
        <f t="shared" si="10"/>
        <v>9</v>
      </c>
      <c r="AN25" s="90">
        <f t="shared" si="11"/>
        <v>9</v>
      </c>
      <c r="AO25" s="90">
        <f t="shared" si="12"/>
        <v>10</v>
      </c>
      <c r="AP25" s="92">
        <f t="shared" si="2"/>
        <v>11</v>
      </c>
      <c r="AQ25" s="104">
        <f t="shared" si="8"/>
        <v>32</v>
      </c>
      <c r="AS25" s="84">
        <v>23</v>
      </c>
      <c r="AT25" s="85"/>
      <c r="AU25" s="85"/>
    </row>
    <row r="26" spans="1:47" ht="15" x14ac:dyDescent="0.35">
      <c r="A26" s="86">
        <v>4</v>
      </c>
      <c r="B26" s="86" t="s">
        <v>88</v>
      </c>
      <c r="C26" s="87">
        <v>9</v>
      </c>
      <c r="D26" s="86">
        <v>16</v>
      </c>
      <c r="E26" s="86">
        <v>14</v>
      </c>
      <c r="F26" s="86">
        <v>6</v>
      </c>
      <c r="G26" s="86">
        <v>13</v>
      </c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92">
        <f t="shared" si="0"/>
        <v>58</v>
      </c>
      <c r="AL26" s="90">
        <f t="shared" si="9"/>
        <v>6</v>
      </c>
      <c r="AM26" s="90">
        <f t="shared" si="10"/>
        <v>9</v>
      </c>
      <c r="AN26" s="90">
        <f t="shared" si="11"/>
        <v>13</v>
      </c>
      <c r="AO26" s="90">
        <f t="shared" si="12"/>
        <v>14</v>
      </c>
      <c r="AP26" s="92">
        <f t="shared" ref="AP26:AP30" si="13">AK26-AO26-AN26-AM26-AL26</f>
        <v>16</v>
      </c>
      <c r="AQ26" s="104">
        <f t="shared" si="8"/>
        <v>42</v>
      </c>
      <c r="AS26" s="84">
        <v>24</v>
      </c>
      <c r="AT26" s="85"/>
      <c r="AU26" s="85"/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0"/>
        <v>0</v>
      </c>
      <c r="AL27" s="86"/>
      <c r="AM27" s="86"/>
      <c r="AN27" s="86"/>
      <c r="AO27" s="86"/>
      <c r="AP27" s="92">
        <f t="shared" si="13"/>
        <v>0</v>
      </c>
      <c r="AQ27" s="104">
        <f t="shared" si="8"/>
        <v>0</v>
      </c>
      <c r="AS27" s="84">
        <v>25</v>
      </c>
      <c r="AT27" s="85"/>
      <c r="AU27" s="85"/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0"/>
        <v>0</v>
      </c>
      <c r="AL28" s="86"/>
      <c r="AM28" s="86"/>
      <c r="AN28" s="86"/>
      <c r="AO28" s="86"/>
      <c r="AP28" s="92">
        <f t="shared" si="13"/>
        <v>0</v>
      </c>
      <c r="AQ28" s="104">
        <f t="shared" si="8"/>
        <v>0</v>
      </c>
      <c r="AS28" s="84">
        <v>26</v>
      </c>
      <c r="AT28" s="85"/>
      <c r="AU28" s="85"/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0"/>
        <v>0</v>
      </c>
      <c r="AL29" s="86"/>
      <c r="AM29" s="86"/>
      <c r="AN29" s="86"/>
      <c r="AO29" s="86"/>
      <c r="AP29" s="92">
        <f t="shared" si="13"/>
        <v>0</v>
      </c>
      <c r="AQ29" s="104">
        <f t="shared" si="8"/>
        <v>0</v>
      </c>
      <c r="AS29" s="84">
        <v>27</v>
      </c>
      <c r="AT29" s="85"/>
      <c r="AU29" s="85"/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0"/>
        <v>0</v>
      </c>
      <c r="AL30" s="86"/>
      <c r="AM30" s="86"/>
      <c r="AN30" s="86"/>
      <c r="AO30" s="86"/>
      <c r="AP30" s="92">
        <f t="shared" si="13"/>
        <v>0</v>
      </c>
      <c r="AQ30" s="104">
        <f t="shared" si="8"/>
        <v>0</v>
      </c>
      <c r="AS30" s="84">
        <v>28</v>
      </c>
      <c r="AT30" s="85"/>
      <c r="AU30" s="85"/>
    </row>
    <row r="31" spans="1:47" x14ac:dyDescent="0.25">
      <c r="C31" s="105">
        <f t="shared" ref="C31:AF31" si="14">SUM(C3:C23)</f>
        <v>167</v>
      </c>
      <c r="D31">
        <f t="shared" si="14"/>
        <v>179</v>
      </c>
      <c r="E31">
        <f t="shared" si="14"/>
        <v>259</v>
      </c>
      <c r="F31">
        <f t="shared" si="14"/>
        <v>150</v>
      </c>
      <c r="G31">
        <f t="shared" si="14"/>
        <v>229</v>
      </c>
      <c r="H31">
        <f t="shared" si="14"/>
        <v>0</v>
      </c>
      <c r="I31">
        <f t="shared" si="14"/>
        <v>0</v>
      </c>
      <c r="J31">
        <f t="shared" si="14"/>
        <v>0</v>
      </c>
      <c r="K31">
        <f t="shared" si="14"/>
        <v>0</v>
      </c>
      <c r="L31">
        <f t="shared" si="14"/>
        <v>0</v>
      </c>
      <c r="M31">
        <f t="shared" si="14"/>
        <v>0</v>
      </c>
      <c r="N31">
        <f t="shared" si="14"/>
        <v>0</v>
      </c>
      <c r="O31">
        <f t="shared" si="14"/>
        <v>0</v>
      </c>
      <c r="P31">
        <f t="shared" si="14"/>
        <v>0</v>
      </c>
      <c r="Q31">
        <f t="shared" si="14"/>
        <v>0</v>
      </c>
      <c r="R31">
        <f t="shared" si="14"/>
        <v>0</v>
      </c>
      <c r="S31">
        <f t="shared" si="14"/>
        <v>0</v>
      </c>
      <c r="T31">
        <f t="shared" si="14"/>
        <v>0</v>
      </c>
      <c r="U31">
        <f t="shared" si="14"/>
        <v>0</v>
      </c>
      <c r="V31">
        <f t="shared" si="14"/>
        <v>0</v>
      </c>
      <c r="W31">
        <f t="shared" si="14"/>
        <v>0</v>
      </c>
      <c r="X31">
        <f t="shared" si="14"/>
        <v>0</v>
      </c>
      <c r="Y31">
        <f t="shared" si="14"/>
        <v>0</v>
      </c>
      <c r="Z31">
        <f t="shared" si="14"/>
        <v>0</v>
      </c>
      <c r="AA31">
        <f t="shared" si="14"/>
        <v>0</v>
      </c>
      <c r="AB31">
        <f t="shared" si="14"/>
        <v>0</v>
      </c>
      <c r="AC31">
        <f t="shared" si="14"/>
        <v>0</v>
      </c>
      <c r="AD31">
        <f t="shared" si="14"/>
        <v>0</v>
      </c>
      <c r="AE31">
        <f t="shared" si="14"/>
        <v>0</v>
      </c>
      <c r="AF31">
        <f t="shared" si="14"/>
        <v>0</v>
      </c>
      <c r="AK31" s="105">
        <f t="shared" ref="AK31:AP31" si="15">SUM(AK3:AK23)</f>
        <v>984</v>
      </c>
      <c r="AL31" s="105">
        <f t="shared" si="15"/>
        <v>86</v>
      </c>
      <c r="AM31" s="105">
        <f t="shared" si="15"/>
        <v>149</v>
      </c>
      <c r="AN31" s="105">
        <f t="shared" si="15"/>
        <v>193</v>
      </c>
      <c r="AO31" s="105">
        <f t="shared" si="15"/>
        <v>240</v>
      </c>
      <c r="AP31" s="106">
        <f t="shared" si="15"/>
        <v>316</v>
      </c>
      <c r="AS31" s="84">
        <v>29</v>
      </c>
      <c r="AT31" s="89"/>
      <c r="AU31" s="85"/>
    </row>
    <row r="32" spans="1:47" x14ac:dyDescent="0.25">
      <c r="AS32" s="84">
        <v>30</v>
      </c>
      <c r="AT32" s="89"/>
      <c r="AU32" s="85"/>
    </row>
    <row r="33" spans="45:47" x14ac:dyDescent="0.25">
      <c r="AS33" s="84">
        <v>31</v>
      </c>
      <c r="AT33" s="85"/>
      <c r="AU33" s="85"/>
    </row>
    <row r="34" spans="45:47" x14ac:dyDescent="0.25">
      <c r="AS34" s="84">
        <v>32</v>
      </c>
      <c r="AT34" s="85"/>
      <c r="AU34" s="85"/>
    </row>
    <row r="35" spans="45:47" x14ac:dyDescent="0.25">
      <c r="AS35" s="84">
        <v>33</v>
      </c>
      <c r="AT35" s="85"/>
      <c r="AU35" s="85"/>
    </row>
    <row r="36" spans="45:47" x14ac:dyDescent="0.25">
      <c r="AS36" s="84">
        <v>34</v>
      </c>
      <c r="AT36" s="85"/>
      <c r="AU36" s="85"/>
    </row>
  </sheetData>
  <sortState ref="B3:AK30">
    <sortCondition ref="B3:B30"/>
  </sortState>
  <conditionalFormatting sqref="C3:AJ3">
    <cfRule type="top10" dxfId="198" priority="33" bottom="1" rank="4"/>
  </conditionalFormatting>
  <conditionalFormatting sqref="C4:AJ4">
    <cfRule type="top10" dxfId="197" priority="32" bottom="1" rank="4"/>
  </conditionalFormatting>
  <conditionalFormatting sqref="C5:AJ5">
    <cfRule type="top10" dxfId="196" priority="31" bottom="1" rank="4"/>
  </conditionalFormatting>
  <conditionalFormatting sqref="C6:AJ6">
    <cfRule type="top10" dxfId="195" priority="30" bottom="1" rank="4"/>
  </conditionalFormatting>
  <conditionalFormatting sqref="C7:AJ7">
    <cfRule type="top10" dxfId="194" priority="29" bottom="1" rank="4"/>
  </conditionalFormatting>
  <conditionalFormatting sqref="C8:AJ8">
    <cfRule type="top10" dxfId="193" priority="28" bottom="1" rank="4"/>
  </conditionalFormatting>
  <conditionalFormatting sqref="C9:AJ9">
    <cfRule type="top10" dxfId="192" priority="27" bottom="1" rank="4"/>
  </conditionalFormatting>
  <conditionalFormatting sqref="C10:AJ10">
    <cfRule type="top10" dxfId="191" priority="26" bottom="1" rank="4"/>
  </conditionalFormatting>
  <conditionalFormatting sqref="C11:AJ11">
    <cfRule type="top10" dxfId="190" priority="25" bottom="1" rank="4"/>
  </conditionalFormatting>
  <conditionalFormatting sqref="C12:AJ12">
    <cfRule type="top10" dxfId="189" priority="24" bottom="1" rank="4"/>
  </conditionalFormatting>
  <conditionalFormatting sqref="C13:AJ13">
    <cfRule type="top10" dxfId="188" priority="23" bottom="1" rank="4"/>
  </conditionalFormatting>
  <conditionalFormatting sqref="C14:AJ14">
    <cfRule type="top10" dxfId="187" priority="22" bottom="1" rank="4"/>
  </conditionalFormatting>
  <conditionalFormatting sqref="C15:AJ15">
    <cfRule type="top10" dxfId="186" priority="21" bottom="1" rank="4"/>
  </conditionalFormatting>
  <conditionalFormatting sqref="C16:AJ16">
    <cfRule type="top10" dxfId="185" priority="20" bottom="1" rank="4"/>
  </conditionalFormatting>
  <conditionalFormatting sqref="C17:AJ17">
    <cfRule type="top10" dxfId="184" priority="19" bottom="1" rank="4"/>
  </conditionalFormatting>
  <conditionalFormatting sqref="C18:AJ18">
    <cfRule type="top10" dxfId="183" priority="18" bottom="1" rank="4"/>
  </conditionalFormatting>
  <conditionalFormatting sqref="C19:AJ19">
    <cfRule type="top10" dxfId="182" priority="17" bottom="1" rank="4"/>
  </conditionalFormatting>
  <conditionalFormatting sqref="C20:AJ20">
    <cfRule type="top10" dxfId="181" priority="16" bottom="1" rank="4"/>
  </conditionalFormatting>
  <conditionalFormatting sqref="AU3:AU36">
    <cfRule type="top10" dxfId="180" priority="82" rank="1"/>
  </conditionalFormatting>
  <conditionalFormatting sqref="C21:AJ21">
    <cfRule type="top10" dxfId="179" priority="7" bottom="1" rank="4"/>
  </conditionalFormatting>
  <conditionalFormatting sqref="C22:AJ22">
    <cfRule type="top10" dxfId="178" priority="6" bottom="1" rank="4"/>
  </conditionalFormatting>
  <conditionalFormatting sqref="C23:AJ23">
    <cfRule type="top10" dxfId="177" priority="5" bottom="1" rank="4"/>
  </conditionalFormatting>
  <conditionalFormatting sqref="C24:AJ24">
    <cfRule type="top10" dxfId="176" priority="3" bottom="1" rank="4"/>
  </conditionalFormatting>
  <conditionalFormatting sqref="C25:AJ25">
    <cfRule type="top10" dxfId="175" priority="2" bottom="1" rank="4"/>
  </conditionalFormatting>
  <conditionalFormatting sqref="C26:AJ26">
    <cfRule type="top10" dxfId="174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3"/>
  <sheetViews>
    <sheetView workbookViewId="0">
      <pane ySplit="6" topLeftCell="A13" activePane="bottomLeft" state="frozen"/>
      <selection activeCell="B11" sqref="B11"/>
      <selection pane="bottomLeft" activeCell="E13" sqref="E1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6" bestFit="1" customWidth="1"/>
    <col min="6" max="7" width="3.44140625" style="1" customWidth="1"/>
    <col min="8" max="8" width="4.44140625" style="1" bestFit="1" customWidth="1"/>
    <col min="9" max="9" width="3.44140625" style="16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11</v>
      </c>
      <c r="C1" s="4"/>
      <c r="D1" s="4"/>
      <c r="E1" s="15"/>
      <c r="F1" s="4"/>
      <c r="G1" s="4"/>
      <c r="H1" s="4"/>
      <c r="I1" s="15"/>
      <c r="J1" s="4"/>
      <c r="K1" s="4"/>
      <c r="L1" s="4"/>
      <c r="M1" s="75"/>
      <c r="N1" s="109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0"/>
      <c r="D2" s="4"/>
      <c r="E2" s="15"/>
      <c r="F2" s="20"/>
      <c r="G2" s="72"/>
      <c r="H2" s="96"/>
      <c r="I2" s="20"/>
      <c r="J2" s="72"/>
      <c r="K2" s="96"/>
      <c r="L2" s="20"/>
      <c r="M2" s="72"/>
      <c r="N2" s="96"/>
      <c r="O2" s="20"/>
      <c r="P2" s="72"/>
      <c r="Q2" s="96"/>
      <c r="R2" s="20"/>
      <c r="S2" s="72"/>
      <c r="T2" s="96"/>
      <c r="U2" s="20"/>
      <c r="V2" s="72"/>
      <c r="W2" s="96"/>
      <c r="X2" s="20"/>
      <c r="Y2" s="72"/>
      <c r="Z2" s="96"/>
      <c r="AA2" s="20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.6" thickBot="1" x14ac:dyDescent="0.3">
      <c r="B3" s="19"/>
      <c r="C3" s="4"/>
      <c r="D3" s="4"/>
      <c r="E3" s="15"/>
      <c r="F3" s="4"/>
      <c r="G3" s="75"/>
      <c r="H3" s="109"/>
      <c r="I3" s="15"/>
      <c r="J3" s="4"/>
      <c r="K3" s="4"/>
      <c r="L3" s="4"/>
      <c r="M3" s="4"/>
      <c r="N3" s="4"/>
      <c r="O3" s="4"/>
      <c r="P3" s="75"/>
      <c r="Q3" s="109"/>
      <c r="R3" s="4"/>
      <c r="S3" s="4"/>
      <c r="T3" s="4"/>
      <c r="U3" s="4"/>
      <c r="V3" s="75"/>
      <c r="W3" s="109"/>
      <c r="X3" s="4"/>
      <c r="Y3" s="4"/>
      <c r="Z3" s="4"/>
      <c r="AA3" s="4"/>
      <c r="AB3" s="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13</v>
      </c>
      <c r="D4" s="71"/>
      <c r="E4" s="71"/>
      <c r="F4" s="70" t="s">
        <v>15</v>
      </c>
      <c r="G4" s="71"/>
      <c r="H4" s="71"/>
      <c r="I4" s="70" t="s">
        <v>62</v>
      </c>
      <c r="J4" s="71"/>
      <c r="K4" s="71"/>
      <c r="L4" s="70" t="s">
        <v>17</v>
      </c>
      <c r="M4" s="71"/>
      <c r="N4" s="71"/>
      <c r="O4" s="70" t="s">
        <v>63</v>
      </c>
      <c r="P4" s="71"/>
      <c r="Q4" s="71"/>
      <c r="R4" s="70" t="s">
        <v>103</v>
      </c>
      <c r="S4" s="71"/>
      <c r="T4" s="71"/>
      <c r="U4" s="70" t="s">
        <v>18</v>
      </c>
      <c r="V4" s="71"/>
      <c r="W4" s="71"/>
      <c r="X4" s="70" t="s">
        <v>22</v>
      </c>
      <c r="Y4" s="71"/>
      <c r="Z4" s="71"/>
      <c r="AA4" s="70" t="s">
        <v>16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19</v>
      </c>
      <c r="D6" s="73"/>
      <c r="E6" s="74"/>
      <c r="F6" s="69" t="s">
        <v>66</v>
      </c>
      <c r="G6" s="73"/>
      <c r="H6" s="74"/>
      <c r="I6" s="69" t="s">
        <v>104</v>
      </c>
      <c r="J6" s="73"/>
      <c r="K6" s="74"/>
      <c r="L6" s="121" t="s">
        <v>12</v>
      </c>
      <c r="M6" s="73"/>
      <c r="N6" s="74"/>
      <c r="O6" s="69" t="s">
        <v>61</v>
      </c>
      <c r="P6" s="73"/>
      <c r="Q6" s="74"/>
      <c r="R6" s="69" t="s">
        <v>60</v>
      </c>
      <c r="S6" s="73"/>
      <c r="T6" s="74"/>
      <c r="U6" s="69" t="s">
        <v>14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5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20</v>
      </c>
      <c r="M10" s="100" t="s">
        <v>105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1</v>
      </c>
      <c r="B11" s="27" t="s">
        <v>90</v>
      </c>
      <c r="C11" s="23" t="s">
        <v>20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 t="str">
        <f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106</v>
      </c>
      <c r="K11" s="25" t="str">
        <f>IF(OR(EXACT($I$10,I11)*(EXACT($J$10,J11)))=TRUE,$AJ$7,IF(($J$10-$I$10=J11-I11),$AJ$4,IF(OR(EXACT($I$10&gt;$J$10,I11&gt;J11)*EXACT($I$10=$J$10,I11=J11)*EXACT($I$10&lt;$J$10,I11&lt;J11)),$AJ$2,0)))</f>
        <v>5</v>
      </c>
      <c r="L11" s="23" t="s">
        <v>106</v>
      </c>
      <c r="M11" s="24" t="s">
        <v>20</v>
      </c>
      <c r="N11" s="123">
        <f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106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105</v>
      </c>
      <c r="T11" s="25">
        <f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105</v>
      </c>
      <c r="W11" s="36">
        <f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106</v>
      </c>
      <c r="Z11" s="25" t="str">
        <f>IF(OR(EXACT($X$10,X11)*(EXACT($Y$10,Y11)))=TRUE,$AJ$7,IF(($Y$10-$X$10=Y11-X11),$AJ$4,IF(OR(EXACT($X$10&gt;$Y$10,X11&gt;Y11)*EXACT($X$10=$Y$10,X11=Y11)*EXACT($X$10&lt;$Y$10,X11&lt;Y11)),$AJ$2,0)))</f>
        <v>5</v>
      </c>
      <c r="AA11" s="23" t="s">
        <v>105</v>
      </c>
      <c r="AB11" s="24" t="s">
        <v>20</v>
      </c>
      <c r="AC11" s="25">
        <f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>E11+K11+Q11+T11+N11+H11+W11+Z11+AC11+AF11</f>
        <v>17</v>
      </c>
      <c r="AH11" s="28"/>
      <c r="AI11" s="29"/>
      <c r="AJ11" s="30">
        <f>AG11+AH11</f>
        <v>17</v>
      </c>
      <c r="AK11" s="31">
        <f>RANK(AJ11,$AJ$11:$AJ$32)</f>
        <v>1</v>
      </c>
    </row>
    <row r="12" spans="1:38" ht="24.9" customHeight="1" thickBot="1" x14ac:dyDescent="0.3">
      <c r="A12" s="35">
        <f>AK12</f>
        <v>2</v>
      </c>
      <c r="B12" s="27" t="s">
        <v>93</v>
      </c>
      <c r="C12" s="23" t="s">
        <v>3</v>
      </c>
      <c r="D12" s="24" t="s">
        <v>105</v>
      </c>
      <c r="E12" s="36" t="str">
        <f>IF(OR(EXACT($C$10,C12)*(EXACT($D$10,D12)))=TRUE,$AJ$7,IF(($D$10-$C$10=D12-C12),$AJ$4,IF(OR(EXACT($C$10&gt;$D$10,C12&gt;D12)*EXACT($C$10=$D$10,C12=D12)*EXACT($C$10&lt;$D$10,C12&lt;D12)),$AJ$2,0)))</f>
        <v>5</v>
      </c>
      <c r="F12" s="23" t="s">
        <v>105</v>
      </c>
      <c r="G12" s="24" t="s">
        <v>105</v>
      </c>
      <c r="H12" s="36" t="str">
        <f>IF(OR(EXACT($F$10,F12)*(EXACT($G$10,G12)))=TRUE,$AJ$7,IF(($G$10-$F$10=G12-F12),$AJ$4,IF(OR(EXACT($F$10&gt;$G$10,F12&gt;G12)*EXACT($F$10=$G$10,F12=G12)*EXACT($F$10&lt;$G$10,F12&lt;G12)),$AJ$2,0)))</f>
        <v>5</v>
      </c>
      <c r="I12" s="23" t="s">
        <v>105</v>
      </c>
      <c r="J12" s="24" t="s">
        <v>20</v>
      </c>
      <c r="K12" s="25">
        <f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123">
        <f>IF(OR(EXACT($L$10,L12)*(EXACT($M$10,M12)))=TRUE,$AJ$7,IF(($M$10-$L$10=M12-L12),$AJ$4,IF(OR(EXACT($L$10&gt;$M$10,L12&gt;M12)*EXACT($L$10=$M$10,L12=M12)*EXACT($L$10&lt;$M$10,L12&lt;M12)),$AJ$2,0)))*2*2</f>
        <v>0</v>
      </c>
      <c r="O12" s="23" t="s">
        <v>20</v>
      </c>
      <c r="P12" s="24" t="s">
        <v>20</v>
      </c>
      <c r="Q12" s="25">
        <f>IF(OR(EXACT($O$10,O12)*(EXACT($P$10,P12)))=TRUE,$AJ$7,IF(($P$10-$O$10=P12-O12),$AJ$4,IF(OR(EXACT($O$10&gt;$P$10,O12&gt;P12)*EXACT($O$10=$P$10,O12=P12)*EXACT($O$10&lt;$P$10,O12&lt;P12)),$AJ$2,0)))</f>
        <v>0</v>
      </c>
      <c r="R12" s="23" t="s">
        <v>106</v>
      </c>
      <c r="S12" s="24" t="s">
        <v>105</v>
      </c>
      <c r="T12" s="25" t="str">
        <f>IF(OR(EXACT($R$10,R12)*(EXACT($S$10,S12)))=TRUE,$AJ$7,IF(($S$10-$R$10=S12-R12),$AJ$4,IF(OR(EXACT($R$10&gt;$S$10,R12&gt;S12)*EXACT($R$10=$S$10,R12=S12)*EXACT($R$10&lt;$S$10,R12&lt;S12)),$AJ$2,0)))</f>
        <v>3</v>
      </c>
      <c r="U12" s="23" t="s">
        <v>20</v>
      </c>
      <c r="V12" s="24" t="s">
        <v>20</v>
      </c>
      <c r="W12" s="36">
        <f>IF(OR(EXACT($U$10,U12)*(EXACT($V$10,V12)))=TRUE,$AJ$7,IF(($V$10-$U$10=V12-U12),$AJ$4,IF(OR(EXACT($U$10&gt;$V$10,U12&gt;V12)*EXACT($U$10=$V$10,U12=V12)*EXACT($U$10&lt;$V$10,U12&lt;V12)),$AJ$2,0)))</f>
        <v>0</v>
      </c>
      <c r="X12" s="23" t="s">
        <v>105</v>
      </c>
      <c r="Y12" s="24" t="s">
        <v>105</v>
      </c>
      <c r="Z12" s="25">
        <f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20</v>
      </c>
      <c r="AC12" s="25" t="str">
        <f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>E12+K12+Q12+T12+N12+H12+W12+Z12+AC12+AF12</f>
        <v>15</v>
      </c>
      <c r="AH12" s="28"/>
      <c r="AI12" s="29"/>
      <c r="AJ12" s="30">
        <f>AG12+AH12</f>
        <v>15</v>
      </c>
      <c r="AK12" s="31">
        <f>RANK(AJ12,$AJ$11:$AJ$32)</f>
        <v>2</v>
      </c>
    </row>
    <row r="13" spans="1:38" ht="24.9" customHeight="1" thickBot="1" x14ac:dyDescent="0.3">
      <c r="A13" s="35">
        <f>AK13</f>
        <v>2</v>
      </c>
      <c r="B13" s="27" t="s">
        <v>83</v>
      </c>
      <c r="C13" s="23" t="s">
        <v>20</v>
      </c>
      <c r="D13" s="24" t="s">
        <v>106</v>
      </c>
      <c r="E13" s="36" t="str">
        <f>IF(OR(EXACT($C$10,C13)*(EXACT($D$10,D13)))=TRUE,$AJ$7,IF(($D$10-$C$10=D13-C13),$AJ$4,IF(OR(EXACT($C$10&gt;$D$10,C13&gt;D13)*EXACT($C$10=$D$10,C13=D13)*EXACT($C$10&lt;$D$10,C13&lt;D13)),$AJ$2,0)))</f>
        <v>3</v>
      </c>
      <c r="F13" s="23" t="s">
        <v>20</v>
      </c>
      <c r="G13" s="24" t="s">
        <v>105</v>
      </c>
      <c r="H13" s="36">
        <f>IF(OR(EXACT($F$10,F13)*(EXACT($G$10,G13)))=TRUE,$AJ$7,IF(($G$10-$F$10=G13-F13),$AJ$4,IF(OR(EXACT($F$10&gt;$G$10,F13&gt;G13)*EXACT($F$10=$G$10,F13=G13)*EXACT($F$10&lt;$G$10,F13&lt;G13)),$AJ$2,0)))</f>
        <v>0</v>
      </c>
      <c r="I13" s="23" t="s">
        <v>105</v>
      </c>
      <c r="J13" s="24" t="s">
        <v>20</v>
      </c>
      <c r="K13" s="25">
        <f>IF(OR(EXACT($I$10,I13)*(EXACT($J$10,J13)))=TRUE,$AJ$7,IF(($J$10-$I$10=J13-I13),$AJ$4,IF(OR(EXACT($I$10&gt;$J$10,I13&gt;J13)*EXACT($I$10=$J$10,I13=J13)*EXACT($I$10&lt;$J$10,I13&lt;J13)),$AJ$2,0)))</f>
        <v>0</v>
      </c>
      <c r="L13" s="23" t="s">
        <v>105</v>
      </c>
      <c r="M13" s="24" t="s">
        <v>20</v>
      </c>
      <c r="N13" s="123">
        <f>IF(OR(EXACT($L$10,L13)*(EXACT($M$10,M13)))=TRUE,$AJ$7,IF(($M$10-$L$10=M13-L13),$AJ$4,IF(OR(EXACT($L$10&gt;$M$10,L13&gt;M13)*EXACT($L$10=$M$10,L13=M13)*EXACT($L$10&lt;$M$10,L13&lt;M13)),$AJ$2,0)))*2*2</f>
        <v>0</v>
      </c>
      <c r="O13" s="23" t="s">
        <v>20</v>
      </c>
      <c r="P13" s="24" t="s">
        <v>105</v>
      </c>
      <c r="Q13" s="25">
        <f>IF(OR(EXACT($O$10,O13)*(EXACT($P$10,P13)))=TRUE,$AJ$7,IF(($P$10-$O$10=P13-O13),$AJ$4,IF(OR(EXACT($O$10&gt;$P$10,O13&gt;P13)*EXACT($O$10=$P$10,O13=P13)*EXACT($O$10&lt;$P$10,O13&lt;P13)),$AJ$2,0)))</f>
        <v>0</v>
      </c>
      <c r="R13" s="23" t="s">
        <v>105</v>
      </c>
      <c r="S13" s="24" t="s">
        <v>20</v>
      </c>
      <c r="T13" s="25" t="str">
        <f>IF(OR(EXACT($R$10,R13)*(EXACT($S$10,S13)))=TRUE,$AJ$7,IF(($S$10-$R$10=S13-R13),$AJ$4,IF(OR(EXACT($R$10&gt;$S$10,R13&gt;S13)*EXACT($R$10=$S$10,R13=S13)*EXACT($R$10&lt;$S$10,R13&lt;S13)),$AJ$2,0)))</f>
        <v>5</v>
      </c>
      <c r="U13" s="23" t="s">
        <v>20</v>
      </c>
      <c r="V13" s="24" t="s">
        <v>105</v>
      </c>
      <c r="W13" s="36" t="str">
        <f>IF(OR(EXACT($U$10,U13)*(EXACT($V$10,V13)))=TRUE,$AJ$7,IF(($V$10-$U$10=V13-U13),$AJ$4,IF(OR(EXACT($U$10&gt;$V$10,U13&gt;V13)*EXACT($U$10=$V$10,U13=V13)*EXACT($U$10&lt;$V$10,U13&lt;V13)),$AJ$2,0)))</f>
        <v>2</v>
      </c>
      <c r="X13" s="23" t="s">
        <v>20</v>
      </c>
      <c r="Y13" s="24" t="s">
        <v>105</v>
      </c>
      <c r="Z13" s="25" t="str">
        <f>IF(OR(EXACT($X$10,X13)*(EXACT($Y$10,Y13)))=TRUE,$AJ$7,IF(($Y$10-$X$10=Y13-X13),$AJ$4,IF(OR(EXACT($X$10&gt;$Y$10,X13&gt;Y13)*EXACT($X$10=$Y$10,X13=Y13)*EXACT($X$10&lt;$Y$10,X13&lt;Y13)),$AJ$2,0)))</f>
        <v>3</v>
      </c>
      <c r="AA13" s="23" t="s">
        <v>20</v>
      </c>
      <c r="AB13" s="24" t="s">
        <v>105</v>
      </c>
      <c r="AC13" s="25" t="str">
        <f>IF(OR(EXACT($AA$10,AA13)*(EXACT($AB$10,AB13)))=TRUE,$AJ$7,IF(($AB$10-$AA$10=AB13-AA13),$AJ$4,IF(OR(EXACT($AA$10&gt;$AB$10,AA13&gt;AB13)*EXACT($AA$10=$AB$10,AA13=AB13)*EXACT($AA$10&lt;$AB$10,AA13&lt;AB13)),$AJ$2,0)))</f>
        <v>2</v>
      </c>
      <c r="AD13" s="34"/>
      <c r="AE13" s="32"/>
      <c r="AF13" s="25"/>
      <c r="AG13" s="27">
        <f>E13+K13+Q13+T13+N13+H13+W13+Z13+AC13+AF13</f>
        <v>15</v>
      </c>
      <c r="AH13" s="28"/>
      <c r="AI13" s="29"/>
      <c r="AJ13" s="30">
        <f>AG13+AH13</f>
        <v>15</v>
      </c>
      <c r="AK13" s="31">
        <f>RANK(AJ13,$AJ$11:$AJ$32)</f>
        <v>2</v>
      </c>
    </row>
    <row r="14" spans="1:38" ht="24.9" customHeight="1" thickBot="1" x14ac:dyDescent="0.3">
      <c r="A14" s="35">
        <f>AK14</f>
        <v>4</v>
      </c>
      <c r="B14" s="27" t="s">
        <v>80</v>
      </c>
      <c r="C14" s="23" t="s">
        <v>20</v>
      </c>
      <c r="D14" s="24" t="s">
        <v>105</v>
      </c>
      <c r="E14" s="36" t="str">
        <f>IF(OR(EXACT($C$10,C14)*(EXACT($D$10,D14)))=TRUE,$AJ$7,IF(($D$10-$C$10=D14-C14),$AJ$4,IF(OR(EXACT($C$10&gt;$D$10,C14&gt;D14)*EXACT($C$10=$D$10,C14=D14)*EXACT($C$10&lt;$D$10,C14&lt;D14)),$AJ$2,0)))</f>
        <v>2</v>
      </c>
      <c r="F14" s="23" t="s">
        <v>105</v>
      </c>
      <c r="G14" s="24" t="s">
        <v>105</v>
      </c>
      <c r="H14" s="36" t="str">
        <f>IF(OR(EXACT($F$10,F14)*(EXACT($G$10,G14)))=TRUE,$AJ$7,IF(($G$10-$F$10=G14-F14),$AJ$4,IF(OR(EXACT($F$10&gt;$G$10,F14&gt;G14)*EXACT($F$10=$G$10,F14=G14)*EXACT($F$10&lt;$G$10,F14&lt;G14)),$AJ$2,0)))</f>
        <v>5</v>
      </c>
      <c r="I14" s="23" t="s">
        <v>105</v>
      </c>
      <c r="J14" s="24" t="s">
        <v>106</v>
      </c>
      <c r="K14" s="25" t="str">
        <f>IF(OR(EXACT($I$10,I14)*(EXACT($J$10,J14)))=TRUE,$AJ$7,IF(($J$10-$I$10=J14-I14),$AJ$4,IF(OR(EXACT($I$10&gt;$J$10,I14&gt;J14)*EXACT($I$10=$J$10,I14=J14)*EXACT($I$10&lt;$J$10,I14&lt;J14)),$AJ$2,0)))</f>
        <v>5</v>
      </c>
      <c r="L14" s="23" t="s">
        <v>106</v>
      </c>
      <c r="M14" s="24" t="s">
        <v>105</v>
      </c>
      <c r="N14" s="123">
        <f>IF(OR(EXACT($L$10,L14)*(EXACT($M$10,M14)))=TRUE,$AJ$7,IF(($M$10-$L$10=M14-L14),$AJ$4,IF(OR(EXACT($L$10&gt;$M$10,L14&gt;M14)*EXACT($L$10=$M$10,L14=M14)*EXACT($L$10&lt;$M$10,L14&lt;M14)),$AJ$2,0)))*2*2</f>
        <v>0</v>
      </c>
      <c r="O14" s="23" t="s">
        <v>105</v>
      </c>
      <c r="P14" s="24" t="s">
        <v>105</v>
      </c>
      <c r="Q14" s="25">
        <f>IF(OR(EXACT($O$10,O14)*(EXACT($P$10,P14)))=TRUE,$AJ$7,IF(($P$10-$O$10=P14-O14),$AJ$4,IF(OR(EXACT($O$10&gt;$P$10,O14&gt;P14)*EXACT($O$10=$P$10,O14=P14)*EXACT($O$10&lt;$P$10,O14&lt;P14)),$AJ$2,0)))</f>
        <v>0</v>
      </c>
      <c r="R14" s="23" t="s">
        <v>105</v>
      </c>
      <c r="S14" s="24" t="s">
        <v>106</v>
      </c>
      <c r="T14" s="25">
        <f>IF(OR(EXACT($R$10,R14)*(EXACT($S$10,S14)))=TRUE,$AJ$7,IF(($S$10-$R$10=S14-R14),$AJ$4,IF(OR(EXACT($R$10&gt;$S$10,R14&gt;S14)*EXACT($R$10=$S$10,R14=S14)*EXACT($R$10&lt;$S$10,R14&lt;S14)),$AJ$2,0)))</f>
        <v>0</v>
      </c>
      <c r="U14" s="23" t="s">
        <v>105</v>
      </c>
      <c r="V14" s="24" t="s">
        <v>106</v>
      </c>
      <c r="W14" s="36" t="str">
        <f>IF(OR(EXACT($U$10,U14)*(EXACT($V$10,V14)))=TRUE,$AJ$7,IF(($V$10-$U$10=V14-U14),$AJ$4,IF(OR(EXACT($U$10&gt;$V$10,U14&gt;V14)*EXACT($U$10=$V$10,U14=V14)*EXACT($U$10&lt;$V$10,U14&lt;V14)),$AJ$2,0)))</f>
        <v>2</v>
      </c>
      <c r="X14" s="23" t="s">
        <v>106</v>
      </c>
      <c r="Y14" s="24" t="s">
        <v>105</v>
      </c>
      <c r="Z14" s="25">
        <f>IF(OR(EXACT($X$10,X14)*(EXACT($Y$10,Y14)))=TRUE,$AJ$7,IF(($Y$10-$X$10=Y14-X14),$AJ$4,IF(OR(EXACT($X$10&gt;$Y$10,X14&gt;Y14)*EXACT($X$10=$Y$10,X14=Y14)*EXACT($X$10&lt;$Y$10,X14&lt;Y14)),$AJ$2,0)))</f>
        <v>0</v>
      </c>
      <c r="AA14" s="23" t="s">
        <v>105</v>
      </c>
      <c r="AB14" s="24" t="s">
        <v>20</v>
      </c>
      <c r="AC14" s="25">
        <f>IF(OR(EXACT($AA$10,AA14)*(EXACT($AB$10,AB14)))=TRUE,$AJ$7,IF(($AB$10-$AA$10=AB14-AA14),$AJ$4,IF(OR(EXACT($AA$10&gt;$AB$10,AA14&gt;AB14)*EXACT($AA$10=$AB$10,AA14=AB14)*EXACT($AA$10&lt;$AB$10,AA14&lt;AB14)),$AJ$2,0)))</f>
        <v>0</v>
      </c>
      <c r="AD14" s="34"/>
      <c r="AE14" s="32"/>
      <c r="AF14" s="25"/>
      <c r="AG14" s="27">
        <f>E14+K14+Q14+T14+N14+H14+W14+Z14+AC14+AF14</f>
        <v>14</v>
      </c>
      <c r="AH14" s="28"/>
      <c r="AI14" s="29"/>
      <c r="AJ14" s="30">
        <f>AG14+AH14</f>
        <v>14</v>
      </c>
      <c r="AK14" s="31">
        <f>RANK(AJ14,$AJ$11:$AJ$32)</f>
        <v>4</v>
      </c>
    </row>
    <row r="15" spans="1:38" ht="24.9" customHeight="1" thickBot="1" x14ac:dyDescent="0.3">
      <c r="A15" s="35">
        <f>AK15</f>
        <v>5</v>
      </c>
      <c r="B15" s="27" t="s">
        <v>82</v>
      </c>
      <c r="C15" s="23" t="s">
        <v>20</v>
      </c>
      <c r="D15" s="24" t="s">
        <v>106</v>
      </c>
      <c r="E15" s="36" t="str">
        <f>IF(OR(EXACT($C$10,C15)*(EXACT($D$10,D15)))=TRUE,$AJ$7,IF(($D$10-$C$10=D15-C15),$AJ$4,IF(OR(EXACT($C$10&gt;$D$10,C15&gt;D15)*EXACT($C$10=$D$10,C15=D15)*EXACT($C$10&lt;$D$10,C15&lt;D15)),$AJ$2,0)))</f>
        <v>3</v>
      </c>
      <c r="F15" s="23" t="s">
        <v>20</v>
      </c>
      <c r="G15" s="24" t="s">
        <v>105</v>
      </c>
      <c r="H15" s="36">
        <f>IF(OR(EXACT($F$10,F15)*(EXACT($G$10,G15)))=TRUE,$AJ$7,IF(($G$10-$F$10=G15-F15),$AJ$4,IF(OR(EXACT($F$10&gt;$G$10,F15&gt;G15)*EXACT($F$10=$G$10,F15=G15)*EXACT($F$10&lt;$G$10,F15&lt;G15)),$AJ$2,0)))</f>
        <v>0</v>
      </c>
      <c r="I15" s="23" t="s">
        <v>20</v>
      </c>
      <c r="J15" s="24" t="s">
        <v>105</v>
      </c>
      <c r="K15" s="25" t="str">
        <f>IF(OR(EXACT($I$10,I15)*(EXACT($J$10,J15)))=TRUE,$AJ$7,IF(($J$10-$I$10=J15-I15),$AJ$4,IF(OR(EXACT($I$10&gt;$J$10,I15&gt;J15)*EXACT($I$10=$J$10,I15=J15)*EXACT($I$10&lt;$J$10,I15&lt;J15)),$AJ$2,0)))</f>
        <v>3</v>
      </c>
      <c r="L15" s="23" t="s">
        <v>106</v>
      </c>
      <c r="M15" s="24" t="s">
        <v>20</v>
      </c>
      <c r="N15" s="123">
        <f>IF(OR(EXACT($L$10,L15)*(EXACT($M$10,M15)))=TRUE,$AJ$7,IF(($M$10-$L$10=M15-L15),$AJ$4,IF(OR(EXACT($L$10&gt;$M$10,L15&gt;M15)*EXACT($L$10=$M$10,L15=M15)*EXACT($L$10&lt;$M$10,L15&lt;M15)),$AJ$2,0)))*2*2</f>
        <v>0</v>
      </c>
      <c r="O15" s="23" t="s">
        <v>20</v>
      </c>
      <c r="P15" s="24" t="s">
        <v>105</v>
      </c>
      <c r="Q15" s="25">
        <f>IF(OR(EXACT($O$10,O15)*(EXACT($P$10,P15)))=TRUE,$AJ$7,IF(($P$10-$O$10=P15-O15),$AJ$4,IF(OR(EXACT($O$10&gt;$P$10,O15&gt;P15)*EXACT($O$10=$P$10,O15=P15)*EXACT($O$10&lt;$P$10,O15&lt;P15)),$AJ$2,0)))</f>
        <v>0</v>
      </c>
      <c r="R15" s="23" t="s">
        <v>105</v>
      </c>
      <c r="S15" s="24" t="s">
        <v>20</v>
      </c>
      <c r="T15" s="25" t="str">
        <f>IF(OR(EXACT($R$10,R15)*(EXACT($S$10,S15)))=TRUE,$AJ$7,IF(($S$10-$R$10=S15-R15),$AJ$4,IF(OR(EXACT($R$10&gt;$S$10,R15&gt;S15)*EXACT($R$10=$S$10,R15=S15)*EXACT($R$10&lt;$S$10,R15&lt;S15)),$AJ$2,0)))</f>
        <v>5</v>
      </c>
      <c r="U15" s="23" t="s">
        <v>105</v>
      </c>
      <c r="V15" s="24" t="s">
        <v>20</v>
      </c>
      <c r="W15" s="36">
        <f>IF(OR(EXACT($U$10,U15)*(EXACT($V$10,V15)))=TRUE,$AJ$7,IF(($V$10-$U$10=V15-U15),$AJ$4,IF(OR(EXACT($U$10&gt;$V$10,U15&gt;V15)*EXACT($U$10=$V$10,U15=V15)*EXACT($U$10&lt;$V$10,U15&lt;V15)),$AJ$2,0)))</f>
        <v>0</v>
      </c>
      <c r="X15" s="23" t="s">
        <v>20</v>
      </c>
      <c r="Y15" s="24" t="s">
        <v>20</v>
      </c>
      <c r="Z15" s="25">
        <f>IF(OR(EXACT($X$10,X15)*(EXACT($Y$10,Y15)))=TRUE,$AJ$7,IF(($Y$10-$X$10=Y15-X15),$AJ$4,IF(OR(EXACT($X$10&gt;$Y$10,X15&gt;Y15)*EXACT($X$10=$Y$10,X15=Y15)*EXACT($X$10&lt;$Y$10,X15&lt;Y15)),$AJ$2,0)))</f>
        <v>0</v>
      </c>
      <c r="AA15" s="23" t="s">
        <v>20</v>
      </c>
      <c r="AB15" s="24" t="s">
        <v>105</v>
      </c>
      <c r="AC15" s="25" t="str">
        <f>IF(OR(EXACT($AA$10,AA15)*(EXACT($AB$10,AB15)))=TRUE,$AJ$7,IF(($AB$10-$AA$10=AB15-AA15),$AJ$4,IF(OR(EXACT($AA$10&gt;$AB$10,AA15&gt;AB15)*EXACT($AA$10=$AB$10,AA15=AB15)*EXACT($AA$10&lt;$AB$10,AA15&lt;AB15)),$AJ$2,0)))</f>
        <v>2</v>
      </c>
      <c r="AD15" s="34"/>
      <c r="AE15" s="32"/>
      <c r="AF15" s="25"/>
      <c r="AG15" s="27">
        <f>E15+K15+Q15+T15+N15+H15+W15+Z15+AC15+AF15</f>
        <v>13</v>
      </c>
      <c r="AH15" s="28"/>
      <c r="AI15" s="29"/>
      <c r="AJ15" s="30">
        <f>AG15+AH15</f>
        <v>13</v>
      </c>
      <c r="AK15" s="31">
        <f>RANK(AJ15,$AJ$11:$AJ$32)</f>
        <v>5</v>
      </c>
      <c r="AL15" s="1"/>
    </row>
    <row r="16" spans="1:38" ht="24.9" customHeight="1" thickBot="1" x14ac:dyDescent="0.3">
      <c r="A16" s="35">
        <f>AK16</f>
        <v>6</v>
      </c>
      <c r="B16" s="27" t="s">
        <v>109</v>
      </c>
      <c r="C16" s="23" t="s">
        <v>105</v>
      </c>
      <c r="D16" s="24" t="s">
        <v>20</v>
      </c>
      <c r="E16" s="36">
        <f>IF(OR(EXACT($C$10,C16)*(EXACT($D$10,D16)))=TRUE,$AJ$7,IF(($D$10-$C$10=D16-C16),$AJ$4,IF(OR(EXACT($C$10&gt;$D$10,C16&gt;D16)*EXACT($C$10=$D$10,C16=D16)*EXACT($C$10&lt;$D$10,C16&lt;D16)),$AJ$2,0)))</f>
        <v>0</v>
      </c>
      <c r="F16" s="23" t="s">
        <v>105</v>
      </c>
      <c r="G16" s="24" t="s">
        <v>105</v>
      </c>
      <c r="H16" s="36" t="str">
        <f>IF(OR(EXACT($F$10,F16)*(EXACT($G$10,G16)))=TRUE,$AJ$7,IF(($G$10-$F$10=G16-F16),$AJ$4,IF(OR(EXACT($F$10&gt;$G$10,F16&gt;G16)*EXACT($F$10=$G$10,F16=G16)*EXACT($F$10&lt;$G$10,F16&lt;G16)),$AJ$2,0)))</f>
        <v>5</v>
      </c>
      <c r="I16" s="23" t="s">
        <v>106</v>
      </c>
      <c r="J16" s="24" t="s">
        <v>3</v>
      </c>
      <c r="K16" s="25">
        <f>IF(OR(EXACT($I$10,I16)*(EXACT($J$10,J16)))=TRUE,$AJ$7,IF(($J$10-$I$10=J16-I16),$AJ$4,IF(OR(EXACT($I$10&gt;$J$10,I16&gt;J16)*EXACT($I$10=$J$10,I16=J16)*EXACT($I$10&lt;$J$10,I16&lt;J16)),$AJ$2,0)))</f>
        <v>0</v>
      </c>
      <c r="L16" s="23" t="s">
        <v>106</v>
      </c>
      <c r="M16" s="24" t="s">
        <v>20</v>
      </c>
      <c r="N16" s="123">
        <f>IF(OR(EXACT($L$10,L16)*(EXACT($M$10,M16)))=TRUE,$AJ$7,IF(($M$10-$L$10=M16-L16),$AJ$4,IF(OR(EXACT($L$10&gt;$M$10,L16&gt;M16)*EXACT($L$10=$M$10,L16=M16)*EXACT($L$10&lt;$M$10,L16&lt;M16)),$AJ$2,0)))*2*2</f>
        <v>0</v>
      </c>
      <c r="O16" s="23" t="s">
        <v>106</v>
      </c>
      <c r="P16" s="24" t="s">
        <v>105</v>
      </c>
      <c r="Q16" s="25" t="str">
        <f>IF(OR(EXACT($O$10,O16)*(EXACT($P$10,P16)))=TRUE,$AJ$7,IF(($P$10-$O$10=P16-O16),$AJ$4,IF(OR(EXACT($O$10&gt;$P$10,O16&gt;P16)*EXACT($O$10=$P$10,O16=P16)*EXACT($O$10&lt;$P$10,O16&lt;P16)),$AJ$2,0)))</f>
        <v>2</v>
      </c>
      <c r="R16" s="23" t="s">
        <v>20</v>
      </c>
      <c r="S16" s="24" t="s">
        <v>20</v>
      </c>
      <c r="T16" s="25">
        <f>IF(OR(EXACT($R$10,R16)*(EXACT($S$10,S16)))=TRUE,$AJ$7,IF(($S$10-$R$10=S16-R16),$AJ$4,IF(OR(EXACT($R$10&gt;$S$10,R16&gt;S16)*EXACT($R$10=$S$10,R16=S16)*EXACT($R$10&lt;$S$10,R16&lt;S16)),$AJ$2,0)))</f>
        <v>0</v>
      </c>
      <c r="U16" s="23" t="s">
        <v>20</v>
      </c>
      <c r="V16" s="24" t="s">
        <v>105</v>
      </c>
      <c r="W16" s="36" t="str">
        <f>IF(OR(EXACT($U$10,U16)*(EXACT($V$10,V16)))=TRUE,$AJ$7,IF(($V$10-$U$10=V16-U16),$AJ$4,IF(OR(EXACT($U$10&gt;$V$10,U16&gt;V16)*EXACT($U$10=$V$10,U16=V16)*EXACT($U$10&lt;$V$10,U16&lt;V16)),$AJ$2,0)))</f>
        <v>2</v>
      </c>
      <c r="X16" s="23" t="s">
        <v>106</v>
      </c>
      <c r="Y16" s="24" t="s">
        <v>105</v>
      </c>
      <c r="Z16" s="25">
        <f>IF(OR(EXACT($X$10,X16)*(EXACT($Y$10,Y16)))=TRUE,$AJ$7,IF(($Y$10-$X$10=Y16-X16),$AJ$4,IF(OR(EXACT($X$10&gt;$Y$10,X16&gt;Y16)*EXACT($X$10=$Y$10,X16=Y16)*EXACT($X$10&lt;$Y$10,X16&lt;Y16)),$AJ$2,0)))</f>
        <v>0</v>
      </c>
      <c r="AA16" s="23" t="s">
        <v>20</v>
      </c>
      <c r="AB16" s="24" t="s">
        <v>105</v>
      </c>
      <c r="AC16" s="25" t="str">
        <f>IF(OR(EXACT($AA$10,AA16)*(EXACT($AB$10,AB16)))=TRUE,$AJ$7,IF(($AB$10-$AA$10=AB16-AA16),$AJ$4,IF(OR(EXACT($AA$10&gt;$AB$10,AA16&gt;AB16)*EXACT($AA$10=$AB$10,AA16=AB16)*EXACT($AA$10&lt;$AB$10,AA16&lt;AB16)),$AJ$2,0)))</f>
        <v>2</v>
      </c>
      <c r="AD16" s="34"/>
      <c r="AE16" s="32"/>
      <c r="AF16" s="25"/>
      <c r="AG16" s="27">
        <f>E16+K16+Q16+T16+N16+H16+W16+Z16+AC16+AF16</f>
        <v>11</v>
      </c>
      <c r="AH16" s="28"/>
      <c r="AI16" s="29"/>
      <c r="AJ16" s="30">
        <f>AG16+AH16</f>
        <v>11</v>
      </c>
      <c r="AK16" s="31">
        <f>RANK(AJ16,$AJ$11:$AJ$32)</f>
        <v>6</v>
      </c>
      <c r="AL16" s="1"/>
    </row>
    <row r="17" spans="1:38" ht="24.9" customHeight="1" thickBot="1" x14ac:dyDescent="0.3">
      <c r="A17" s="35">
        <f>AK17</f>
        <v>7</v>
      </c>
      <c r="B17" s="27" t="s">
        <v>76</v>
      </c>
      <c r="C17" s="23" t="s">
        <v>105</v>
      </c>
      <c r="D17" s="24" t="s">
        <v>20</v>
      </c>
      <c r="E17" s="36">
        <f>IF(OR(EXACT($C$10,C17)*(EXACT($D$10,D17)))=TRUE,$AJ$7,IF(($D$10-$C$10=D17-C17),$AJ$4,IF(OR(EXACT($C$10&gt;$D$10,C17&gt;D17)*EXACT($C$10=$D$10,C17=D17)*EXACT($C$10&lt;$D$10,C17&lt;D17)),$AJ$2,0)))</f>
        <v>0</v>
      </c>
      <c r="F17" s="23" t="s">
        <v>3</v>
      </c>
      <c r="G17" s="24" t="s">
        <v>105</v>
      </c>
      <c r="H17" s="36">
        <f>IF(OR(EXACT($F$10,F17)*(EXACT($G$10,G17)))=TRUE,$AJ$7,IF(($G$10-$F$10=G17-F17),$AJ$4,IF(OR(EXACT($F$10&gt;$G$10,F17&gt;G17)*EXACT($F$10=$G$10,F17=G17)*EXACT($F$10&lt;$G$10,F17&lt;G17)),$AJ$2,0)))</f>
        <v>0</v>
      </c>
      <c r="I17" s="23" t="s">
        <v>20</v>
      </c>
      <c r="J17" s="24" t="s">
        <v>105</v>
      </c>
      <c r="K17" s="25" t="str">
        <f>IF(OR(EXACT($I$10,I17)*(EXACT($J$10,J17)))=TRUE,$AJ$7,IF(($J$10-$I$10=J17-I17),$AJ$4,IF(OR(EXACT($I$10&gt;$J$10,I17&gt;J17)*EXACT($I$10=$J$10,I17=J17)*EXACT($I$10&lt;$J$10,I17&lt;J17)),$AJ$2,0)))</f>
        <v>3</v>
      </c>
      <c r="L17" s="23" t="s">
        <v>105</v>
      </c>
      <c r="M17" s="24" t="s">
        <v>20</v>
      </c>
      <c r="N17" s="123">
        <f>IF(OR(EXACT($L$10,L17)*(EXACT($M$10,M17)))=TRUE,$AJ$7,IF(($M$10-$L$10=M17-L17),$AJ$4,IF(OR(EXACT($L$10&gt;$M$10,L17&gt;M17)*EXACT($L$10=$M$10,L17=M17)*EXACT($L$10&lt;$M$10,L17&lt;M17)),$AJ$2,0)))*2*2</f>
        <v>0</v>
      </c>
      <c r="O17" s="23" t="s">
        <v>105</v>
      </c>
      <c r="P17" s="24" t="s">
        <v>106</v>
      </c>
      <c r="Q17" s="25">
        <f>IF(OR(EXACT($O$10,O17)*(EXACT($P$10,P17)))=TRUE,$AJ$7,IF(($P$10-$O$10=P17-O17),$AJ$4,IF(OR(EXACT($O$10&gt;$P$10,O17&gt;P17)*EXACT($O$10=$P$10,O17=P17)*EXACT($O$10&lt;$P$10,O17&lt;P17)),$AJ$2,0)))</f>
        <v>0</v>
      </c>
      <c r="R17" s="23" t="s">
        <v>105</v>
      </c>
      <c r="S17" s="24" t="s">
        <v>105</v>
      </c>
      <c r="T17" s="25">
        <f>IF(OR(EXACT($R$10,R17)*(EXACT($S$10,S17)))=TRUE,$AJ$7,IF(($S$10-$R$10=S17-R17),$AJ$4,IF(OR(EXACT($R$10&gt;$S$10,R17&gt;S17)*EXACT($R$10=$S$10,R17=S17)*EXACT($R$10&lt;$S$10,R17&lt;S17)),$AJ$2,0)))</f>
        <v>0</v>
      </c>
      <c r="U17" s="23" t="s">
        <v>3</v>
      </c>
      <c r="V17" s="24" t="s">
        <v>20</v>
      </c>
      <c r="W17" s="36" t="str">
        <f>IF(OR(EXACT($U$10,U17)*(EXACT($V$10,V17)))=TRUE,$AJ$7,IF(($V$10-$U$10=V17-U17),$AJ$4,IF(OR(EXACT($U$10&gt;$V$10,U17&gt;V17)*EXACT($U$10=$V$10,U17=V17)*EXACT($U$10&lt;$V$10,U17&lt;V17)),$AJ$2,0)))</f>
        <v>2</v>
      </c>
      <c r="X17" s="23" t="s">
        <v>105</v>
      </c>
      <c r="Y17" s="24" t="s">
        <v>106</v>
      </c>
      <c r="Z17" s="25" t="str">
        <f>IF(OR(EXACT($X$10,X17)*(EXACT($Y$10,Y17)))=TRUE,$AJ$7,IF(($Y$10-$X$10=Y17-X17),$AJ$4,IF(OR(EXACT($X$10&gt;$Y$10,X17&gt;Y17)*EXACT($X$10=$Y$10,X17=Y17)*EXACT($X$10&lt;$Y$10,X17&lt;Y17)),$AJ$2,0)))</f>
        <v>5</v>
      </c>
      <c r="AA17" s="23" t="s">
        <v>105</v>
      </c>
      <c r="AB17" s="24" t="s">
        <v>20</v>
      </c>
      <c r="AC17" s="25">
        <f>IF(OR(EXACT($AA$10,AA17)*(EXACT($AB$10,AB17)))=TRUE,$AJ$7,IF(($AB$10-$AA$10=AB17-AA17),$AJ$4,IF(OR(EXACT($AA$10&gt;$AB$10,AA17&gt;AB17)*EXACT($AA$10=$AB$10,AA17=AB17)*EXACT($AA$10&lt;$AB$10,AA17&lt;AB17)),$AJ$2,0)))</f>
        <v>0</v>
      </c>
      <c r="AD17" s="34"/>
      <c r="AE17" s="32"/>
      <c r="AF17" s="25"/>
      <c r="AG17" s="27">
        <f>E17+K17+Q17+T17+N17+H17+W17+Z17+AC17+AF17</f>
        <v>10</v>
      </c>
      <c r="AH17" s="28"/>
      <c r="AI17" s="29"/>
      <c r="AJ17" s="30">
        <f>AG17+AH17</f>
        <v>10</v>
      </c>
      <c r="AK17" s="31">
        <f>RANK(AJ17,$AJ$11:$AJ$32)</f>
        <v>7</v>
      </c>
      <c r="AL17" s="1"/>
    </row>
    <row r="18" spans="1:38" ht="24.9" customHeight="1" thickBot="1" x14ac:dyDescent="0.3">
      <c r="A18" s="35">
        <f>AK18</f>
        <v>8</v>
      </c>
      <c r="B18" s="27" t="s">
        <v>75</v>
      </c>
      <c r="C18" s="23" t="s">
        <v>3</v>
      </c>
      <c r="D18" s="24" t="s">
        <v>105</v>
      </c>
      <c r="E18" s="36" t="str">
        <f>IF(OR(EXACT($C$10,C18)*(EXACT($D$10,D18)))=TRUE,$AJ$7,IF(($D$10-$C$10=D18-C18),$AJ$4,IF(OR(EXACT($C$10&gt;$D$10,C18&gt;D18)*EXACT($C$10=$D$10,C18=D18)*EXACT($C$10&lt;$D$10,C18&lt;D18)),$AJ$2,0)))</f>
        <v>5</v>
      </c>
      <c r="F18" s="23" t="s">
        <v>20</v>
      </c>
      <c r="G18" s="24" t="s">
        <v>106</v>
      </c>
      <c r="H18" s="36">
        <f>IF(OR(EXACT($F$10,F18)*(EXACT($G$10,G18)))=TRUE,$AJ$7,IF(($G$10-$F$10=G18-F18),$AJ$4,IF(OR(EXACT($F$10&gt;$G$10,F18&gt;G18)*EXACT($F$10=$G$10,F18=G18)*EXACT($F$10&lt;$G$10,F18&lt;G18)),$AJ$2,0)))</f>
        <v>0</v>
      </c>
      <c r="I18" s="23" t="s">
        <v>105</v>
      </c>
      <c r="J18" s="24" t="s">
        <v>20</v>
      </c>
      <c r="K18" s="25">
        <f>IF(OR(EXACT($I$10,I18)*(EXACT($J$10,J18)))=TRUE,$AJ$7,IF(($J$10-$I$10=J18-I18),$AJ$4,IF(OR(EXACT($I$10&gt;$J$10,I18&gt;J18)*EXACT($I$10=$J$10,I18=J18)*EXACT($I$10&lt;$J$10,I18&lt;J18)),$AJ$2,0)))</f>
        <v>0</v>
      </c>
      <c r="L18" s="23" t="s">
        <v>105</v>
      </c>
      <c r="M18" s="24" t="s">
        <v>20</v>
      </c>
      <c r="N18" s="123">
        <f>IF(OR(EXACT($L$10,L18)*(EXACT($M$10,M18)))=TRUE,$AJ$7,IF(($M$10-$L$10=M18-L18),$AJ$4,IF(OR(EXACT($L$10&gt;$M$10,L18&gt;M18)*EXACT($L$10=$M$10,L18=M18)*EXACT($L$10&lt;$M$10,L18&lt;M18)),$AJ$2,0)))*2*2</f>
        <v>0</v>
      </c>
      <c r="O18" s="23" t="s">
        <v>20</v>
      </c>
      <c r="P18" s="24" t="s">
        <v>106</v>
      </c>
      <c r="Q18" s="25">
        <f>IF(OR(EXACT($O$10,O18)*(EXACT($P$10,P18)))=TRUE,$AJ$7,IF(($P$10-$O$10=P18-O18),$AJ$4,IF(OR(EXACT($O$10&gt;$P$10,O18&gt;P18)*EXACT($O$10=$P$10,O18=P18)*EXACT($O$10&lt;$P$10,O18&lt;P18)),$AJ$2,0)))</f>
        <v>0</v>
      </c>
      <c r="R18" s="23" t="s">
        <v>105</v>
      </c>
      <c r="S18" s="24" t="s">
        <v>105</v>
      </c>
      <c r="T18" s="25">
        <f>IF(OR(EXACT($R$10,R18)*(EXACT($S$10,S18)))=TRUE,$AJ$7,IF(($S$10-$R$10=S18-R18),$AJ$4,IF(OR(EXACT($R$10&gt;$S$10,R18&gt;S18)*EXACT($R$10=$S$10,R18=S18)*EXACT($R$10&lt;$S$10,R18&lt;S18)),$AJ$2,0)))</f>
        <v>0</v>
      </c>
      <c r="U18" s="23" t="s">
        <v>20</v>
      </c>
      <c r="V18" s="24" t="s">
        <v>105</v>
      </c>
      <c r="W18" s="36" t="str">
        <f>IF(OR(EXACT($U$10,U18)*(EXACT($V$10,V18)))=TRUE,$AJ$7,IF(($V$10-$U$10=V18-U18),$AJ$4,IF(OR(EXACT($U$10&gt;$V$10,U18&gt;V18)*EXACT($U$10=$V$10,U18=V18)*EXACT($U$10&lt;$V$10,U18&lt;V18)),$AJ$2,0)))</f>
        <v>2</v>
      </c>
      <c r="X18" s="23" t="s">
        <v>105</v>
      </c>
      <c r="Y18" s="24" t="s">
        <v>105</v>
      </c>
      <c r="Z18" s="25">
        <f>IF(OR(EXACT($X$10,X18)*(EXACT($Y$10,Y18)))=TRUE,$AJ$7,IF(($Y$10-$X$10=Y18-X18),$AJ$4,IF(OR(EXACT($X$10&gt;$Y$10,X18&gt;Y18)*EXACT($X$10=$Y$10,X18=Y18)*EXACT($X$10&lt;$Y$10,X18&lt;Y18)),$AJ$2,0)))</f>
        <v>0</v>
      </c>
      <c r="AA18" s="23" t="s">
        <v>3</v>
      </c>
      <c r="AB18" s="24" t="s">
        <v>105</v>
      </c>
      <c r="AC18" s="25" t="str">
        <f>IF(OR(EXACT($AA$10,AA18)*(EXACT($AB$10,AB18)))=TRUE,$AJ$7,IF(($AB$10-$AA$10=AB18-AA18),$AJ$4,IF(OR(EXACT($AA$10&gt;$AB$10,AA18&gt;AB18)*EXACT($AA$10=$AB$10,AA18=AB18)*EXACT($AA$10&lt;$AB$10,AA18&lt;AB18)),$AJ$2,0)))</f>
        <v>2</v>
      </c>
      <c r="AD18" s="34"/>
      <c r="AE18" s="32"/>
      <c r="AF18" s="25"/>
      <c r="AG18" s="27">
        <f>E18+K18+Q18+T18+N18+H18+W18+Z18+AC18+AF18</f>
        <v>9</v>
      </c>
      <c r="AH18" s="28"/>
      <c r="AI18" s="29"/>
      <c r="AJ18" s="30">
        <f>AG18+AH18</f>
        <v>9</v>
      </c>
      <c r="AK18" s="31">
        <f>RANK(AJ18,$AJ$11:$AJ$32)</f>
        <v>8</v>
      </c>
      <c r="AL18" s="1"/>
    </row>
    <row r="19" spans="1:38" ht="24.9" customHeight="1" thickBot="1" x14ac:dyDescent="0.3">
      <c r="A19" s="35">
        <f>AK19</f>
        <v>8</v>
      </c>
      <c r="B19" s="27" t="s">
        <v>88</v>
      </c>
      <c r="C19" s="23" t="s">
        <v>3</v>
      </c>
      <c r="D19" s="24" t="s">
        <v>105</v>
      </c>
      <c r="E19" s="36" t="str">
        <f>IF(OR(EXACT($C$10,C19)*(EXACT($D$10,D19)))=TRUE,$AJ$7,IF(($D$10-$C$10=D19-C19),$AJ$4,IF(OR(EXACT($C$10&gt;$D$10,C19&gt;D19)*EXACT($C$10=$D$10,C19=D19)*EXACT($C$10&lt;$D$10,C19&lt;D19)),$AJ$2,0)))</f>
        <v>5</v>
      </c>
      <c r="F19" s="23" t="s">
        <v>20</v>
      </c>
      <c r="G19" s="24" t="s">
        <v>105</v>
      </c>
      <c r="H19" s="36">
        <f>IF(OR(EXACT($F$10,F19)*(EXACT($G$10,G19)))=TRUE,$AJ$7,IF(($G$10-$F$10=G19-F19),$AJ$4,IF(OR(EXACT($F$10&gt;$G$10,F19&gt;G19)*EXACT($F$10=$G$10,F19=G19)*EXACT($F$10&lt;$G$10,F19&lt;G19)),$AJ$2,0)))</f>
        <v>0</v>
      </c>
      <c r="I19" s="23" t="s">
        <v>105</v>
      </c>
      <c r="J19" s="24" t="s">
        <v>20</v>
      </c>
      <c r="K19" s="25">
        <f>IF(OR(EXACT($I$10,I19)*(EXACT($J$10,J19)))=TRUE,$AJ$7,IF(($J$10-$I$10=J19-I19),$AJ$4,IF(OR(EXACT($I$10&gt;$J$10,I19&gt;J19)*EXACT($I$10=$J$10,I19=J19)*EXACT($I$10&lt;$J$10,I19&lt;J19)),$AJ$2,0)))</f>
        <v>0</v>
      </c>
      <c r="L19" s="23" t="s">
        <v>106</v>
      </c>
      <c r="M19" s="24" t="s">
        <v>20</v>
      </c>
      <c r="N19" s="123">
        <f>IF(OR(EXACT($L$10,L19)*(EXACT($M$10,M19)))=TRUE,$AJ$7,IF(($M$10-$L$10=M19-L19),$AJ$4,IF(OR(EXACT($L$10&gt;$M$10,L19&gt;M19)*EXACT($L$10=$M$10,L19=M19)*EXACT($L$10&lt;$M$10,L19&lt;M19)),$AJ$2,0)))*2*2</f>
        <v>0</v>
      </c>
      <c r="O19" s="23" t="s">
        <v>105</v>
      </c>
      <c r="P19" s="24" t="s">
        <v>20</v>
      </c>
      <c r="Q19" s="25" t="str">
        <f>IF(OR(EXACT($O$10,O19)*(EXACT($P$10,P19)))=TRUE,$AJ$7,IF(($P$10-$O$10=P19-O19),$AJ$4,IF(OR(EXACT($O$10&gt;$P$10,O19&gt;P19)*EXACT($O$10=$P$10,O19=P19)*EXACT($O$10&lt;$P$10,O19&lt;P19)),$AJ$2,0)))</f>
        <v>2</v>
      </c>
      <c r="R19" s="23" t="s">
        <v>20</v>
      </c>
      <c r="S19" s="24" t="s">
        <v>105</v>
      </c>
      <c r="T19" s="25">
        <f>IF(OR(EXACT($R$10,R19)*(EXACT($S$10,S19)))=TRUE,$AJ$7,IF(($S$10-$R$10=S19-R19),$AJ$4,IF(OR(EXACT($R$10&gt;$S$10,R19&gt;S19)*EXACT($R$10=$S$10,R19=S19)*EXACT($R$10&lt;$S$10,R19&lt;S19)),$AJ$2,0)))</f>
        <v>0</v>
      </c>
      <c r="U19" s="23" t="s">
        <v>105</v>
      </c>
      <c r="V19" s="24" t="s">
        <v>105</v>
      </c>
      <c r="W19" s="36">
        <f>IF(OR(EXACT($U$10,U19)*(EXACT($V$10,V19)))=TRUE,$AJ$7,IF(($V$10-$U$10=V19-U19),$AJ$4,IF(OR(EXACT($U$10&gt;$V$10,U19&gt;V19)*EXACT($U$10=$V$10,U19=V19)*EXACT($U$10&lt;$V$10,U19&lt;V19)),$AJ$2,0)))</f>
        <v>0</v>
      </c>
      <c r="X19" s="23" t="s">
        <v>105</v>
      </c>
      <c r="Y19" s="24" t="s">
        <v>20</v>
      </c>
      <c r="Z19" s="25">
        <f>IF(OR(EXACT($X$10,X19)*(EXACT($Y$10,Y19)))=TRUE,$AJ$7,IF(($Y$10-$X$10=Y19-X19),$AJ$4,IF(OR(EXACT($X$10&gt;$Y$10,X19&gt;Y19)*EXACT($X$10=$Y$10,X19=Y19)*EXACT($X$10&lt;$Y$10,X19&lt;Y19)),$AJ$2,0)))</f>
        <v>0</v>
      </c>
      <c r="AA19" s="23" t="s">
        <v>3</v>
      </c>
      <c r="AB19" s="24" t="s">
        <v>105</v>
      </c>
      <c r="AC19" s="25" t="str">
        <f>IF(OR(EXACT($AA$10,AA19)*(EXACT($AB$10,AB19)))=TRUE,$AJ$7,IF(($AB$10-$AA$10=AB19-AA19),$AJ$4,IF(OR(EXACT($AA$10&gt;$AB$10,AA19&gt;AB19)*EXACT($AA$10=$AB$10,AA19=AB19)*EXACT($AA$10&lt;$AB$10,AA19&lt;AB19)),$AJ$2,0)))</f>
        <v>2</v>
      </c>
      <c r="AD19" s="34"/>
      <c r="AE19" s="32"/>
      <c r="AF19" s="25"/>
      <c r="AG19" s="27">
        <f>E19+K19+Q19+T19+N19+H19+W19+Z19+AC19+AF19</f>
        <v>9</v>
      </c>
      <c r="AH19" s="28"/>
      <c r="AI19" s="29"/>
      <c r="AJ19" s="30">
        <f>AG19+AH19</f>
        <v>9</v>
      </c>
      <c r="AK19" s="31">
        <f>RANK(AJ19,$AJ$11:$AJ$32)</f>
        <v>8</v>
      </c>
      <c r="AL19" s="1"/>
    </row>
    <row r="20" spans="1:38" ht="24.9" customHeight="1" thickBot="1" x14ac:dyDescent="0.3">
      <c r="A20" s="35">
        <f>AK20</f>
        <v>10</v>
      </c>
      <c r="B20" s="27" t="s">
        <v>78</v>
      </c>
      <c r="C20" s="23" t="s">
        <v>20</v>
      </c>
      <c r="D20" s="24" t="s">
        <v>20</v>
      </c>
      <c r="E20" s="36">
        <f>IF(OR(EXACT($C$10,C20)*(EXACT($D$10,D20)))=TRUE,$AJ$7,IF(($D$10-$C$10=D20-C20),$AJ$4,IF(OR(EXACT($C$10&gt;$D$10,C20&gt;D20)*EXACT($C$10=$D$10,C20=D20)*EXACT($C$10&lt;$D$10,C20&lt;D20)),$AJ$2,0)))</f>
        <v>0</v>
      </c>
      <c r="F20" s="23" t="s">
        <v>20</v>
      </c>
      <c r="G20" s="24" t="s">
        <v>105</v>
      </c>
      <c r="H20" s="36">
        <f>IF(OR(EXACT($F$10,F20)*(EXACT($G$10,G20)))=TRUE,$AJ$7,IF(($G$10-$F$10=G20-F20),$AJ$4,IF(OR(EXACT($F$10&gt;$G$10,F20&gt;G20)*EXACT($F$10=$G$10,F20=G20)*EXACT($F$10&lt;$G$10,F20&lt;G20)),$AJ$2,0)))</f>
        <v>0</v>
      </c>
      <c r="I20" s="23" t="s">
        <v>105</v>
      </c>
      <c r="J20" s="24" t="s">
        <v>105</v>
      </c>
      <c r="K20" s="25">
        <f>IF(OR(EXACT($I$10,I20)*(EXACT($J$10,J20)))=TRUE,$AJ$7,IF(($J$10-$I$10=J20-I20),$AJ$4,IF(OR(EXACT($I$10&gt;$J$10,I20&gt;J20)*EXACT($I$10=$J$10,I20=J20)*EXACT($I$10&lt;$J$10,I20&lt;J20)),$AJ$2,0)))</f>
        <v>0</v>
      </c>
      <c r="L20" s="23" t="s">
        <v>105</v>
      </c>
      <c r="M20" s="24" t="s">
        <v>3</v>
      </c>
      <c r="N20" s="123">
        <f>IF(OR(EXACT($L$10,L20)*(EXACT($M$10,M20)))=TRUE,$AJ$7,IF(($M$10-$L$10=M20-L20),$AJ$4,IF(OR(EXACT($L$10&gt;$M$10,L20&gt;M20)*EXACT($L$10=$M$10,L20=M20)*EXACT($L$10&lt;$M$10,L20&lt;M20)),$AJ$2,0)))*2*2</f>
        <v>0</v>
      </c>
      <c r="O20" s="23" t="s">
        <v>105</v>
      </c>
      <c r="P20" s="24" t="s">
        <v>105</v>
      </c>
      <c r="Q20" s="25">
        <f>IF(OR(EXACT($O$10,O20)*(EXACT($P$10,P20)))=TRUE,$AJ$7,IF(($P$10-$O$10=P20-O20),$AJ$4,IF(OR(EXACT($O$10&gt;$P$10,O20&gt;P20)*EXACT($O$10=$P$10,O20=P20)*EXACT($O$10&lt;$P$10,O20&lt;P20)),$AJ$2,0)))</f>
        <v>0</v>
      </c>
      <c r="R20" s="23" t="s">
        <v>105</v>
      </c>
      <c r="S20" s="24" t="s">
        <v>20</v>
      </c>
      <c r="T20" s="25" t="str">
        <f>IF(OR(EXACT($R$10,R20)*(EXACT($S$10,S20)))=TRUE,$AJ$7,IF(($S$10-$R$10=S20-R20),$AJ$4,IF(OR(EXACT($R$10&gt;$S$10,R20&gt;S20)*EXACT($R$10=$S$10,R20=S20)*EXACT($R$10&lt;$S$10,R20&lt;S20)),$AJ$2,0)))</f>
        <v>5</v>
      </c>
      <c r="U20" s="23" t="s">
        <v>20</v>
      </c>
      <c r="V20" s="24" t="s">
        <v>20</v>
      </c>
      <c r="W20" s="36">
        <f>IF(OR(EXACT($U$10,U20)*(EXACT($V$10,V20)))=TRUE,$AJ$7,IF(($V$10-$U$10=V20-U20),$AJ$4,IF(OR(EXACT($U$10&gt;$V$10,U20&gt;V20)*EXACT($U$10=$V$10,U20=V20)*EXACT($U$10&lt;$V$10,U20&lt;V20)),$AJ$2,0)))</f>
        <v>0</v>
      </c>
      <c r="X20" s="23" t="s">
        <v>20</v>
      </c>
      <c r="Y20" s="24" t="s">
        <v>105</v>
      </c>
      <c r="Z20" s="25" t="str">
        <f>IF(OR(EXACT($X$10,X20)*(EXACT($Y$10,Y20)))=TRUE,$AJ$7,IF(($Y$10-$X$10=Y20-X20),$AJ$4,IF(OR(EXACT($X$10&gt;$Y$10,X20&gt;Y20)*EXACT($X$10=$Y$10,X20=Y20)*EXACT($X$10&lt;$Y$10,X20&lt;Y20)),$AJ$2,0)))</f>
        <v>3</v>
      </c>
      <c r="AA20" s="23" t="s">
        <v>105</v>
      </c>
      <c r="AB20" s="24" t="s">
        <v>20</v>
      </c>
      <c r="AC20" s="25">
        <f>IF(OR(EXACT($AA$10,AA20)*(EXACT($AB$10,AB20)))=TRUE,$AJ$7,IF(($AB$10-$AA$10=AB20-AA20),$AJ$4,IF(OR(EXACT($AA$10&gt;$AB$10,AA20&gt;AB20)*EXACT($AA$10=$AB$10,AA20=AB20)*EXACT($AA$10&lt;$AB$10,AA20&lt;AB20)),$AJ$2,0)))</f>
        <v>0</v>
      </c>
      <c r="AD20" s="33"/>
      <c r="AE20" s="32"/>
      <c r="AF20" s="25"/>
      <c r="AG20" s="27">
        <f>E20+K20+Q20+T20+N20+H20+W20+Z20+AC20+AF20</f>
        <v>8</v>
      </c>
      <c r="AH20" s="28"/>
      <c r="AI20" s="29"/>
      <c r="AJ20" s="30">
        <f>AG20+AH20</f>
        <v>8</v>
      </c>
      <c r="AK20" s="31">
        <f>RANK(AJ20,$AJ$11:$AJ$32)</f>
        <v>10</v>
      </c>
      <c r="AL20" s="1"/>
    </row>
    <row r="21" spans="1:38" ht="24.9" customHeight="1" thickBot="1" x14ac:dyDescent="0.3">
      <c r="A21" s="35">
        <f>AK21</f>
        <v>10</v>
      </c>
      <c r="B21" s="27" t="s">
        <v>107</v>
      </c>
      <c r="C21" s="23" t="s">
        <v>3</v>
      </c>
      <c r="D21" s="24" t="s">
        <v>105</v>
      </c>
      <c r="E21" s="36" t="str">
        <f>IF(OR(EXACT($C$10,C21)*(EXACT($D$10,D21)))=TRUE,$AJ$7,IF(($D$10-$C$10=D21-C21),$AJ$4,IF(OR(EXACT($C$10&gt;$D$10,C21&gt;D21)*EXACT($C$10=$D$10,C21=D21)*EXACT($C$10&lt;$D$10,C21&lt;D21)),$AJ$2,0)))</f>
        <v>5</v>
      </c>
      <c r="F21" s="23" t="s">
        <v>20</v>
      </c>
      <c r="G21" s="24" t="s">
        <v>105</v>
      </c>
      <c r="H21" s="36">
        <f>IF(OR(EXACT($F$10,F21)*(EXACT($G$10,G21)))=TRUE,$AJ$7,IF(($G$10-$F$10=G21-F21),$AJ$4,IF(OR(EXACT($F$10&gt;$G$10,F21&gt;G21)*EXACT($F$10=$G$10,F21=G21)*EXACT($F$10&lt;$G$10,F21&lt;G21)),$AJ$2,0)))</f>
        <v>0</v>
      </c>
      <c r="I21" s="23" t="s">
        <v>105</v>
      </c>
      <c r="J21" s="24" t="s">
        <v>20</v>
      </c>
      <c r="K21" s="25">
        <f>IF(OR(EXACT($I$10,I21)*(EXACT($J$10,J21)))=TRUE,$AJ$7,IF(($J$10-$I$10=J21-I21),$AJ$4,IF(OR(EXACT($I$10&gt;$J$10,I21&gt;J21)*EXACT($I$10=$J$10,I21=J21)*EXACT($I$10&lt;$J$10,I21&lt;J21)),$AJ$2,0)))</f>
        <v>0</v>
      </c>
      <c r="L21" s="23" t="s">
        <v>105</v>
      </c>
      <c r="M21" s="24" t="s">
        <v>3</v>
      </c>
      <c r="N21" s="123">
        <f>IF(OR(EXACT($L$10,L21)*(EXACT($M$10,M21)))=TRUE,$AJ$7,IF(($M$10-$L$10=M21-L21),$AJ$4,IF(OR(EXACT($L$10&gt;$M$10,L21&gt;M21)*EXACT($L$10=$M$10,L21=M21)*EXACT($L$10&lt;$M$10,L21&lt;M21)),$AJ$2,0)))*2*2</f>
        <v>0</v>
      </c>
      <c r="O21" s="23" t="s">
        <v>20</v>
      </c>
      <c r="P21" s="24" t="s">
        <v>105</v>
      </c>
      <c r="Q21" s="25">
        <f>IF(OR(EXACT($O$10,O21)*(EXACT($P$10,P21)))=TRUE,$AJ$7,IF(($P$10-$O$10=P21-O21),$AJ$4,IF(OR(EXACT($O$10&gt;$P$10,O21&gt;P21)*EXACT($O$10=$P$10,O21=P21)*EXACT($O$10&lt;$P$10,O21&lt;P21)),$AJ$2,0)))</f>
        <v>0</v>
      </c>
      <c r="R21" s="23" t="s">
        <v>106</v>
      </c>
      <c r="S21" s="24" t="s">
        <v>105</v>
      </c>
      <c r="T21" s="25" t="str">
        <f>IF(OR(EXACT($R$10,R21)*(EXACT($S$10,S21)))=TRUE,$AJ$7,IF(($S$10-$R$10=S21-R21),$AJ$4,IF(OR(EXACT($R$10&gt;$S$10,R21&gt;S21)*EXACT($R$10=$S$10,R21=S21)*EXACT($R$10&lt;$S$10,R21&lt;S21)),$AJ$2,0)))</f>
        <v>3</v>
      </c>
      <c r="U21" s="23" t="s">
        <v>105</v>
      </c>
      <c r="V21" s="24" t="s">
        <v>105</v>
      </c>
      <c r="W21" s="36">
        <f>IF(OR(EXACT($U$10,U21)*(EXACT($V$10,V21)))=TRUE,$AJ$7,IF(($V$10-$U$10=V21-U21),$AJ$4,IF(OR(EXACT($U$10&gt;$V$10,U21&gt;V21)*EXACT($U$10=$V$10,U21=V21)*EXACT($U$10&lt;$V$10,U21&lt;V21)),$AJ$2,0)))</f>
        <v>0</v>
      </c>
      <c r="X21" s="23" t="s">
        <v>105</v>
      </c>
      <c r="Y21" s="24" t="s">
        <v>105</v>
      </c>
      <c r="Z21" s="25">
        <f>IF(OR(EXACT($X$10,X21)*(EXACT($Y$10,Y21)))=TRUE,$AJ$7,IF(($Y$10-$X$10=Y21-X21),$AJ$4,IF(OR(EXACT($X$10&gt;$Y$10,X21&gt;Y21)*EXACT($X$10=$Y$10,X21=Y21)*EXACT($X$10&lt;$Y$10,X21&lt;Y21)),$AJ$2,0)))</f>
        <v>0</v>
      </c>
      <c r="AA21" s="23" t="s">
        <v>20</v>
      </c>
      <c r="AB21" s="24" t="s">
        <v>3</v>
      </c>
      <c r="AC21" s="25">
        <f>IF(OR(EXACT($AA$10,AA21)*(EXACT($AB$10,AB21)))=TRUE,$AJ$7,IF(($AB$10-$AA$10=AB21-AA21),$AJ$4,IF(OR(EXACT($AA$10&gt;$AB$10,AA21&gt;AB21)*EXACT($AA$10=$AB$10,AA21=AB21)*EXACT($AA$10&lt;$AB$10,AA21&lt;AB21)),$AJ$2,0)))</f>
        <v>0</v>
      </c>
      <c r="AD21" s="34"/>
      <c r="AE21" s="32"/>
      <c r="AF21" s="25"/>
      <c r="AG21" s="27">
        <f>E21+K21+Q21+T21+N21+H21+W21+Z21+AC21+AF21</f>
        <v>8</v>
      </c>
      <c r="AH21" s="28"/>
      <c r="AI21" s="29"/>
      <c r="AJ21" s="30">
        <f>AG21+AH21</f>
        <v>8</v>
      </c>
      <c r="AK21" s="31">
        <f>RANK(AJ21,$AJ$11:$AJ$32)</f>
        <v>10</v>
      </c>
      <c r="AL21" s="1"/>
    </row>
    <row r="22" spans="1:38" ht="24.9" customHeight="1" thickBot="1" x14ac:dyDescent="0.3">
      <c r="A22" s="35">
        <f>AK22</f>
        <v>10</v>
      </c>
      <c r="B22" s="27" t="s">
        <v>86</v>
      </c>
      <c r="C22" s="23" t="s">
        <v>20</v>
      </c>
      <c r="D22" s="24" t="s">
        <v>105</v>
      </c>
      <c r="E22" s="36" t="str">
        <f>IF(OR(EXACT($C$10,C22)*(EXACT($D$10,D22)))=TRUE,$AJ$7,IF(($D$10-$C$10=D22-C22),$AJ$4,IF(OR(EXACT($C$10&gt;$D$10,C22&gt;D22)*EXACT($C$10=$D$10,C22=D22)*EXACT($C$10&lt;$D$10,C22&lt;D22)),$AJ$2,0)))</f>
        <v>2</v>
      </c>
      <c r="F22" s="23" t="s">
        <v>20</v>
      </c>
      <c r="G22" s="24" t="s">
        <v>20</v>
      </c>
      <c r="H22" s="36" t="str">
        <f>IF(OR(EXACT($F$10,F22)*(EXACT($G$10,G22)))=TRUE,$AJ$7,IF(($G$10-$F$10=G22-F22),$AJ$4,IF(OR(EXACT($F$10&gt;$G$10,F22&gt;G22)*EXACT($F$10=$G$10,F22=G22)*EXACT($F$10&lt;$G$10,F22&lt;G22)),$AJ$2,0)))</f>
        <v>3</v>
      </c>
      <c r="I22" s="23" t="s">
        <v>105</v>
      </c>
      <c r="J22" s="24" t="s">
        <v>105</v>
      </c>
      <c r="K22" s="25">
        <f>IF(OR(EXACT($I$10,I22)*(EXACT($J$10,J22)))=TRUE,$AJ$7,IF(($J$10-$I$10=J22-I22),$AJ$4,IF(OR(EXACT($I$10&gt;$J$10,I22&gt;J22)*EXACT($I$10=$J$10,I22=J22)*EXACT($I$10&lt;$J$10,I22&lt;J22)),$AJ$2,0)))</f>
        <v>0</v>
      </c>
      <c r="L22" s="23" t="s">
        <v>105</v>
      </c>
      <c r="M22" s="24" t="s">
        <v>20</v>
      </c>
      <c r="N22" s="123">
        <f>IF(OR(EXACT($L$10,L22)*(EXACT($M$10,M22)))=TRUE,$AJ$7,IF(($M$10-$L$10=M22-L22),$AJ$4,IF(OR(EXACT($L$10&gt;$M$10,L22&gt;M22)*EXACT($L$10=$M$10,L22=M22)*EXACT($L$10&lt;$M$10,L22&lt;M22)),$AJ$2,0)))*2*2</f>
        <v>0</v>
      </c>
      <c r="O22" s="23" t="s">
        <v>20</v>
      </c>
      <c r="P22" s="24" t="s">
        <v>105</v>
      </c>
      <c r="Q22" s="25">
        <f>IF(OR(EXACT($O$10,O22)*(EXACT($P$10,P22)))=TRUE,$AJ$7,IF(($P$10-$O$10=P22-O22),$AJ$4,IF(OR(EXACT($O$10&gt;$P$10,O22&gt;P22)*EXACT($O$10=$P$10,O22=P22)*EXACT($O$10&lt;$P$10,O22&lt;P22)),$AJ$2,0)))</f>
        <v>0</v>
      </c>
      <c r="R22" s="23" t="s">
        <v>105</v>
      </c>
      <c r="S22" s="24" t="s">
        <v>105</v>
      </c>
      <c r="T22" s="25">
        <f>IF(OR(EXACT($R$10,R22)*(EXACT($S$10,S22)))=TRUE,$AJ$7,IF(($S$10-$R$10=S22-R22),$AJ$4,IF(OR(EXACT($R$10&gt;$S$10,R22&gt;S22)*EXACT($R$10=$S$10,R22=S22)*EXACT($R$10&lt;$S$10,R22&lt;S22)),$AJ$2,0)))</f>
        <v>0</v>
      </c>
      <c r="U22" s="23" t="s">
        <v>105</v>
      </c>
      <c r="V22" s="24" t="s">
        <v>3</v>
      </c>
      <c r="W22" s="36">
        <f>IF(OR(EXACT($U$10,U22)*(EXACT($V$10,V22)))=TRUE,$AJ$7,IF(($V$10-$U$10=V22-U22),$AJ$4,IF(OR(EXACT($U$10&gt;$V$10,U22&gt;V22)*EXACT($U$10=$V$10,U22=V22)*EXACT($U$10&lt;$V$10,U22&lt;V22)),$AJ$2,0)))</f>
        <v>0</v>
      </c>
      <c r="X22" s="23" t="s">
        <v>20</v>
      </c>
      <c r="Y22" s="24" t="s">
        <v>105</v>
      </c>
      <c r="Z22" s="25" t="str">
        <f>IF(OR(EXACT($X$10,X22)*(EXACT($Y$10,Y22)))=TRUE,$AJ$7,IF(($Y$10-$X$10=Y22-X22),$AJ$4,IF(OR(EXACT($X$10&gt;$Y$10,X22&gt;Y22)*EXACT($X$10=$Y$10,X22=Y22)*EXACT($X$10&lt;$Y$10,X22&lt;Y22)),$AJ$2,0)))</f>
        <v>3</v>
      </c>
      <c r="AA22" s="23" t="s">
        <v>20</v>
      </c>
      <c r="AB22" s="24" t="s">
        <v>20</v>
      </c>
      <c r="AC22" s="25">
        <f>IF(OR(EXACT($AA$10,AA22)*(EXACT($AB$10,AB22)))=TRUE,$AJ$7,IF(($AB$10-$AA$10=AB22-AA22),$AJ$4,IF(OR(EXACT($AA$10&gt;$AB$10,AA22&gt;AB22)*EXACT($AA$10=$AB$10,AA22=AB22)*EXACT($AA$10&lt;$AB$10,AA22&lt;AB22)),$AJ$2,0)))</f>
        <v>0</v>
      </c>
      <c r="AD22" s="34"/>
      <c r="AE22" s="32"/>
      <c r="AF22" s="25"/>
      <c r="AG22" s="27">
        <f>E22+K22+Q22+T22+N22+H22+W22+Z22+AC22+AF22</f>
        <v>8</v>
      </c>
      <c r="AH22" s="28"/>
      <c r="AI22" s="29"/>
      <c r="AJ22" s="30">
        <f>AG22+AH22</f>
        <v>8</v>
      </c>
      <c r="AK22" s="31">
        <f>RANK(AJ22,$AJ$11:$AJ$32)</f>
        <v>10</v>
      </c>
      <c r="AL22" s="1"/>
    </row>
    <row r="23" spans="1:38" ht="24.9" customHeight="1" thickBot="1" x14ac:dyDescent="0.3">
      <c r="A23" s="35">
        <f>AK23</f>
        <v>13</v>
      </c>
      <c r="B23" s="27" t="s">
        <v>77</v>
      </c>
      <c r="C23" s="23" t="s">
        <v>20</v>
      </c>
      <c r="D23" s="24" t="s">
        <v>105</v>
      </c>
      <c r="E23" s="36" t="str">
        <f>IF(OR(EXACT($C$10,C23)*(EXACT($D$10,D23)))=TRUE,$AJ$7,IF(($D$10-$C$10=D23-C23),$AJ$4,IF(OR(EXACT($C$10&gt;$D$10,C23&gt;D23)*EXACT($C$10=$D$10,C23=D23)*EXACT($C$10&lt;$D$10,C23&lt;D23)),$AJ$2,0)))</f>
        <v>2</v>
      </c>
      <c r="F23" s="23" t="s">
        <v>20</v>
      </c>
      <c r="G23" s="24" t="s">
        <v>106</v>
      </c>
      <c r="H23" s="36">
        <f>IF(OR(EXACT($F$10,F23)*(EXACT($G$10,G23)))=TRUE,$AJ$7,IF(($G$10-$F$10=G23-F23),$AJ$4,IF(OR(EXACT($F$10&gt;$G$10,F23&gt;G23)*EXACT($F$10=$G$10,F23=G23)*EXACT($F$10&lt;$G$10,F23&lt;G23)),$AJ$2,0)))</f>
        <v>0</v>
      </c>
      <c r="I23" s="23" t="s">
        <v>105</v>
      </c>
      <c r="J23" s="24" t="s">
        <v>105</v>
      </c>
      <c r="K23" s="25">
        <f>IF(OR(EXACT($I$10,I23)*(EXACT($J$10,J23)))=TRUE,$AJ$7,IF(($J$10-$I$10=J23-I23),$AJ$4,IF(OR(EXACT($I$10&gt;$J$10,I23&gt;J23)*EXACT($I$10=$J$10,I23=J23)*EXACT($I$10&lt;$J$10,I23&lt;J23)),$AJ$2,0)))</f>
        <v>0</v>
      </c>
      <c r="L23" s="23" t="s">
        <v>105</v>
      </c>
      <c r="M23" s="24" t="s">
        <v>20</v>
      </c>
      <c r="N23" s="123">
        <f>IF(OR(EXACT($L$10,L23)*(EXACT($M$10,M23)))=TRUE,$AJ$7,IF(($M$10-$L$10=M23-L23),$AJ$4,IF(OR(EXACT($L$10&gt;$M$10,L23&gt;M23)*EXACT($L$10=$M$10,L23=M23)*EXACT($L$10&lt;$M$10,L23&lt;M23)),$AJ$2,0)))*2*2</f>
        <v>0</v>
      </c>
      <c r="O23" s="23" t="s">
        <v>105</v>
      </c>
      <c r="P23" s="24" t="s">
        <v>105</v>
      </c>
      <c r="Q23" s="25">
        <f>IF(OR(EXACT($O$10,O23)*(EXACT($P$10,P23)))=TRUE,$AJ$7,IF(($P$10-$O$10=P23-O23),$AJ$4,IF(OR(EXACT($O$10&gt;$P$10,O23&gt;P23)*EXACT($O$10=$P$10,O23=P23)*EXACT($O$10&lt;$P$10,O23&lt;P23)),$AJ$2,0)))</f>
        <v>0</v>
      </c>
      <c r="R23" s="23" t="s">
        <v>106</v>
      </c>
      <c r="S23" s="24" t="s">
        <v>106</v>
      </c>
      <c r="T23" s="25">
        <f>IF(OR(EXACT($R$10,R23)*(EXACT($S$10,S23)))=TRUE,$AJ$7,IF(($S$10-$R$10=S23-R23),$AJ$4,IF(OR(EXACT($R$10&gt;$S$10,R23&gt;S23)*EXACT($R$10=$S$10,R23=S23)*EXACT($R$10&lt;$S$10,R23&lt;S23)),$AJ$2,0)))</f>
        <v>0</v>
      </c>
      <c r="U23" s="23" t="s">
        <v>20</v>
      </c>
      <c r="V23" s="24" t="s">
        <v>20</v>
      </c>
      <c r="W23" s="36">
        <f>IF(OR(EXACT($U$10,U23)*(EXACT($V$10,V23)))=TRUE,$AJ$7,IF(($V$10-$U$10=V23-U23),$AJ$4,IF(OR(EXACT($U$10&gt;$V$10,U23&gt;V23)*EXACT($U$10=$V$10,U23=V23)*EXACT($U$10&lt;$V$10,U23&lt;V23)),$AJ$2,0)))</f>
        <v>0</v>
      </c>
      <c r="X23" s="23" t="s">
        <v>20</v>
      </c>
      <c r="Y23" s="24" t="s">
        <v>105</v>
      </c>
      <c r="Z23" s="25" t="str">
        <f>IF(OR(EXACT($X$10,X23)*(EXACT($Y$10,Y23)))=TRUE,$AJ$7,IF(($Y$10-$X$10=Y23-X23),$AJ$4,IF(OR(EXACT($X$10&gt;$Y$10,X23&gt;Y23)*EXACT($X$10=$Y$10,X23=Y23)*EXACT($X$10&lt;$Y$10,X23&lt;Y23)),$AJ$2,0)))</f>
        <v>3</v>
      </c>
      <c r="AA23" s="23" t="s">
        <v>105</v>
      </c>
      <c r="AB23" s="24" t="s">
        <v>106</v>
      </c>
      <c r="AC23" s="25" t="str">
        <f>IF(OR(EXACT($AA$10,AA23)*(EXACT($AB$10,AB23)))=TRUE,$AJ$7,IF(($AB$10-$AA$10=AB23-AA23),$AJ$4,IF(OR(EXACT($AA$10&gt;$AB$10,AA23&gt;AB23)*EXACT($AA$10=$AB$10,AA23=AB23)*EXACT($AA$10&lt;$AB$10,AA23&lt;AB23)),$AJ$2,0)))</f>
        <v>2</v>
      </c>
      <c r="AD23" s="34"/>
      <c r="AE23" s="32"/>
      <c r="AF23" s="25"/>
      <c r="AG23" s="27">
        <f>E23+K23+Q23+T23+N23+H23+W23+Z23+AC23+AF23</f>
        <v>7</v>
      </c>
      <c r="AH23" s="28"/>
      <c r="AI23" s="29"/>
      <c r="AJ23" s="30">
        <f>AG23+AH23</f>
        <v>7</v>
      </c>
      <c r="AK23" s="31">
        <f>RANK(AJ23,$AJ$11:$AJ$32)</f>
        <v>13</v>
      </c>
      <c r="AL23" s="1"/>
    </row>
    <row r="24" spans="1:38" ht="24.9" customHeight="1" thickBot="1" x14ac:dyDescent="0.3">
      <c r="A24" s="35">
        <f>AK24</f>
        <v>13</v>
      </c>
      <c r="B24" s="27" t="s">
        <v>73</v>
      </c>
      <c r="C24" s="23" t="s">
        <v>105</v>
      </c>
      <c r="D24" s="24" t="s">
        <v>105</v>
      </c>
      <c r="E24" s="36">
        <f>IF(OR(EXACT($C$10,C24)*(EXACT($D$10,D24)))=TRUE,$AJ$7,IF(($D$10-$C$10=D24-C24),$AJ$4,IF(OR(EXACT($C$10&gt;$D$10,C24&gt;D24)*EXACT($C$10=$D$10,C24=D24)*EXACT($C$10&lt;$D$10,C24&lt;D24)),$AJ$2,0)))</f>
        <v>0</v>
      </c>
      <c r="F24" s="23" t="s">
        <v>108</v>
      </c>
      <c r="G24" s="24" t="s">
        <v>105</v>
      </c>
      <c r="H24" s="36">
        <f>IF(OR(EXACT($F$10,F24)*(EXACT($G$10,G24)))=TRUE,$AJ$7,IF(($G$10-$F$10=G24-F24),$AJ$4,IF(OR(EXACT($F$10&gt;$G$10,F24&gt;G24)*EXACT($F$10=$G$10,F24=G24)*EXACT($F$10&lt;$G$10,F24&lt;G24)),$AJ$2,0)))</f>
        <v>0</v>
      </c>
      <c r="I24" s="23" t="s">
        <v>105</v>
      </c>
      <c r="J24" s="24" t="s">
        <v>106</v>
      </c>
      <c r="K24" s="25" t="str">
        <f>IF(OR(EXACT($I$10,I24)*(EXACT($J$10,J24)))=TRUE,$AJ$7,IF(($J$10-$I$10=J24-I24),$AJ$4,IF(OR(EXACT($I$10&gt;$J$10,I24&gt;J24)*EXACT($I$10=$J$10,I24=J24)*EXACT($I$10&lt;$J$10,I24&lt;J24)),$AJ$2,0)))</f>
        <v>5</v>
      </c>
      <c r="L24" s="23" t="s">
        <v>106</v>
      </c>
      <c r="M24" s="24" t="s">
        <v>105</v>
      </c>
      <c r="N24" s="123">
        <f>IF(OR(EXACT($L$10,L24)*(EXACT($M$10,M24)))=TRUE,$AJ$7,IF(($M$10-$L$10=M24-L24),$AJ$4,IF(OR(EXACT($L$10&gt;$M$10,L24&gt;M24)*EXACT($L$10=$M$10,L24=M24)*EXACT($L$10&lt;$M$10,L24&lt;M24)),$AJ$2,0)))*2*2</f>
        <v>0</v>
      </c>
      <c r="O24" s="23" t="s">
        <v>20</v>
      </c>
      <c r="P24" s="24" t="s">
        <v>105</v>
      </c>
      <c r="Q24" s="25">
        <f>IF(OR(EXACT($O$10,O24)*(EXACT($P$10,P24)))=TRUE,$AJ$7,IF(($P$10-$O$10=P24-O24),$AJ$4,IF(OR(EXACT($O$10&gt;$P$10,O24&gt;P24)*EXACT($O$10=$P$10,O24=P24)*EXACT($O$10&lt;$P$10,O24&lt;P24)),$AJ$2,0)))</f>
        <v>0</v>
      </c>
      <c r="R24" s="23" t="s">
        <v>105</v>
      </c>
      <c r="S24" s="24" t="s">
        <v>3</v>
      </c>
      <c r="T24" s="25" t="str">
        <f>IF(OR(EXACT($R$10,R24)*(EXACT($S$10,S24)))=TRUE,$AJ$7,IF(($S$10-$R$10=S24-R24),$AJ$4,IF(OR(EXACT($R$10&gt;$S$10,R24&gt;S24)*EXACT($R$10=$S$10,R24=S24)*EXACT($R$10&lt;$S$10,R24&lt;S24)),$AJ$2,0)))</f>
        <v>2</v>
      </c>
      <c r="U24" s="23" t="s">
        <v>105</v>
      </c>
      <c r="V24" s="24" t="s">
        <v>108</v>
      </c>
      <c r="W24" s="36">
        <f>IF(OR(EXACT($U$10,U24)*(EXACT($V$10,V24)))=TRUE,$AJ$7,IF(($V$10-$U$10=V24-U24),$AJ$4,IF(OR(EXACT($U$10&gt;$V$10,U24&gt;V24)*EXACT($U$10=$V$10,U24=V24)*EXACT($U$10&lt;$V$10,U24&lt;V24)),$AJ$2,0)))</f>
        <v>0</v>
      </c>
      <c r="X24" s="23" t="s">
        <v>106</v>
      </c>
      <c r="Y24" s="24" t="s">
        <v>106</v>
      </c>
      <c r="Z24" s="25">
        <f>IF(OR(EXACT($X$10,X24)*(EXACT($Y$10,Y24)))=TRUE,$AJ$7,IF(($Y$10-$X$10=Y24-X24),$AJ$4,IF(OR(EXACT($X$10&gt;$Y$10,X24&gt;Y24)*EXACT($X$10=$Y$10,X24=Y24)*EXACT($X$10&lt;$Y$10,X24&lt;Y24)),$AJ$2,0)))</f>
        <v>0</v>
      </c>
      <c r="AA24" s="23" t="s">
        <v>105</v>
      </c>
      <c r="AB24" s="24" t="s">
        <v>105</v>
      </c>
      <c r="AC24" s="25">
        <f>IF(OR(EXACT($AA$10,AA24)*(EXACT($AB$10,AB24)))=TRUE,$AJ$7,IF(($AB$10-$AA$10=AB24-AA24),$AJ$4,IF(OR(EXACT($AA$10&gt;$AB$10,AA24&gt;AB24)*EXACT($AA$10=$AB$10,AA24=AB24)*EXACT($AA$10&lt;$AB$10,AA24&lt;AB24)),$AJ$2,0)))</f>
        <v>0</v>
      </c>
      <c r="AD24" s="34"/>
      <c r="AE24" s="32"/>
      <c r="AF24" s="25"/>
      <c r="AG24" s="27">
        <f>E24+K24+Q24+T24+N24+H24+W24+Z24+AC24+AF24</f>
        <v>7</v>
      </c>
      <c r="AH24" s="28"/>
      <c r="AI24" s="29"/>
      <c r="AJ24" s="30">
        <f>AG24+AH24</f>
        <v>7</v>
      </c>
      <c r="AK24" s="31">
        <f>RANK(AJ24,$AJ$11:$AJ$32)</f>
        <v>13</v>
      </c>
      <c r="AL24" s="1"/>
    </row>
    <row r="25" spans="1:38" ht="24.9" customHeight="1" thickBot="1" x14ac:dyDescent="0.3">
      <c r="A25" s="35">
        <f>AK25</f>
        <v>15</v>
      </c>
      <c r="B25" s="27" t="s">
        <v>110</v>
      </c>
      <c r="C25" s="23" t="s">
        <v>20</v>
      </c>
      <c r="D25" s="24" t="s">
        <v>20</v>
      </c>
      <c r="E25" s="36">
        <f>IF(OR(EXACT($C$10,C25)*(EXACT($D$10,D25)))=TRUE,$AJ$7,IF(($D$10-$C$10=D25-C25),$AJ$4,IF(OR(EXACT($C$10&gt;$D$10,C25&gt;D25)*EXACT($C$10=$D$10,C25=D25)*EXACT($C$10&lt;$D$10,C25&lt;D25)),$AJ$2,0)))</f>
        <v>0</v>
      </c>
      <c r="F25" s="23" t="s">
        <v>20</v>
      </c>
      <c r="G25" s="24" t="s">
        <v>105</v>
      </c>
      <c r="H25" s="36">
        <f>IF(OR(EXACT($F$10,F25)*(EXACT($G$10,G25)))=TRUE,$AJ$7,IF(($G$10-$F$10=G25-F25),$AJ$4,IF(OR(EXACT($F$10&gt;$G$10,F25&gt;G25)*EXACT($F$10=$G$10,F25=G25)*EXACT($F$10&lt;$G$10,F25&lt;G25)),$AJ$2,0)))</f>
        <v>0</v>
      </c>
      <c r="I25" s="23" t="s">
        <v>20</v>
      </c>
      <c r="J25" s="24" t="s">
        <v>105</v>
      </c>
      <c r="K25" s="25" t="str">
        <f>IF(OR(EXACT($I$10,I25)*(EXACT($J$10,J25)))=TRUE,$AJ$7,IF(($J$10-$I$10=J25-I25),$AJ$4,IF(OR(EXACT($I$10&gt;$J$10,I25&gt;J25)*EXACT($I$10=$J$10,I25=J25)*EXACT($I$10&lt;$J$10,I25&lt;J25)),$AJ$2,0)))</f>
        <v>3</v>
      </c>
      <c r="L25" s="23" t="s">
        <v>105</v>
      </c>
      <c r="M25" s="24" t="s">
        <v>20</v>
      </c>
      <c r="N25" s="123">
        <f>IF(OR(EXACT($L$10,L25)*(EXACT($M$10,M25)))=TRUE,$AJ$7,IF(($M$10-$L$10=M25-L25),$AJ$4,IF(OR(EXACT($L$10&gt;$M$10,L25&gt;M25)*EXACT($L$10=$M$10,L25=M25)*EXACT($L$10&lt;$M$10,L25&lt;M25)),$AJ$2,0)))*2*2</f>
        <v>0</v>
      </c>
      <c r="O25" s="23" t="s">
        <v>20</v>
      </c>
      <c r="P25" s="24" t="s">
        <v>105</v>
      </c>
      <c r="Q25" s="25">
        <f>IF(OR(EXACT($O$10,O25)*(EXACT($P$10,P25)))=TRUE,$AJ$7,IF(($P$10-$O$10=P25-O25),$AJ$4,IF(OR(EXACT($O$10&gt;$P$10,O25&gt;P25)*EXACT($O$10=$P$10,O25=P25)*EXACT($O$10&lt;$P$10,O25&lt;P25)),$AJ$2,0)))</f>
        <v>0</v>
      </c>
      <c r="R25" s="23" t="s">
        <v>105</v>
      </c>
      <c r="S25" s="24" t="s">
        <v>105</v>
      </c>
      <c r="T25" s="25">
        <f>IF(OR(EXACT($R$10,R25)*(EXACT($S$10,S25)))=TRUE,$AJ$7,IF(($S$10-$R$10=S25-R25),$AJ$4,IF(OR(EXACT($R$10&gt;$S$10,R25&gt;S25)*EXACT($R$10=$S$10,R25=S25)*EXACT($R$10&lt;$S$10,R25&lt;S25)),$AJ$2,0)))</f>
        <v>0</v>
      </c>
      <c r="U25" s="23" t="s">
        <v>20</v>
      </c>
      <c r="V25" s="24" t="s">
        <v>20</v>
      </c>
      <c r="W25" s="36">
        <f>IF(OR(EXACT($U$10,U25)*(EXACT($V$10,V25)))=TRUE,$AJ$7,IF(($V$10-$U$10=V25-U25),$AJ$4,IF(OR(EXACT($U$10&gt;$V$10,U25&gt;V25)*EXACT($U$10=$V$10,U25=V25)*EXACT($U$10&lt;$V$10,U25&lt;V25)),$AJ$2,0)))</f>
        <v>0</v>
      </c>
      <c r="X25" s="23" t="s">
        <v>20</v>
      </c>
      <c r="Y25" s="24" t="s">
        <v>105</v>
      </c>
      <c r="Z25" s="25" t="str">
        <f>IF(OR(EXACT($X$10,X25)*(EXACT($Y$10,Y25)))=TRUE,$AJ$7,IF(($Y$10-$X$10=Y25-X25),$AJ$4,IF(OR(EXACT($X$10&gt;$Y$10,X25&gt;Y25)*EXACT($X$10=$Y$10,X25=Y25)*EXACT($X$10&lt;$Y$10,X25&lt;Y25)),$AJ$2,0)))</f>
        <v>3</v>
      </c>
      <c r="AA25" s="23" t="s">
        <v>20</v>
      </c>
      <c r="AB25" s="24" t="s">
        <v>20</v>
      </c>
      <c r="AC25" s="25">
        <f>IF(OR(EXACT($AA$10,AA25)*(EXACT($AB$10,AB25)))=TRUE,$AJ$7,IF(($AB$10-$AA$10=AB25-AA25),$AJ$4,IF(OR(EXACT($AA$10&gt;$AB$10,AA25&gt;AB25)*EXACT($AA$10=$AB$10,AA25=AB25)*EXACT($AA$10&lt;$AB$10,AA25&lt;AB25)),$AJ$2,0)))</f>
        <v>0</v>
      </c>
      <c r="AD25" s="34"/>
      <c r="AE25" s="32"/>
      <c r="AF25" s="25"/>
      <c r="AG25" s="27">
        <f>E25+K25+Q25+T25+N25+H25+W25+Z25+AC25+AF25</f>
        <v>6</v>
      </c>
      <c r="AH25" s="28"/>
      <c r="AI25" s="29"/>
      <c r="AJ25" s="30">
        <f>AG25+AH25</f>
        <v>6</v>
      </c>
      <c r="AK25" s="31">
        <f>RANK(AJ25,$AJ$11:$AJ$32)</f>
        <v>15</v>
      </c>
      <c r="AL25" s="1"/>
    </row>
    <row r="26" spans="1:38" ht="24.9" customHeight="1" thickBot="1" x14ac:dyDescent="0.3">
      <c r="A26" s="35">
        <f>AK26</f>
        <v>15</v>
      </c>
      <c r="B26" s="27" t="s">
        <v>81</v>
      </c>
      <c r="C26" s="23"/>
      <c r="D26" s="24"/>
      <c r="E26" s="36"/>
      <c r="F26" s="23" t="s">
        <v>20</v>
      </c>
      <c r="G26" s="24" t="s">
        <v>105</v>
      </c>
      <c r="H26" s="36">
        <f>IF(OR(EXACT($F$10,F26)*(EXACT($G$10,G26)))=TRUE,$AJ$7,IF(($G$10-$F$10=G26-F26),$AJ$4,IF(OR(EXACT($F$10&gt;$G$10,F26&gt;G26)*EXACT($F$10=$G$10,F26=G26)*EXACT($F$10&lt;$G$10,F26&lt;G26)),$AJ$2,0)))</f>
        <v>0</v>
      </c>
      <c r="I26" s="23" t="s">
        <v>20</v>
      </c>
      <c r="J26" s="24" t="s">
        <v>105</v>
      </c>
      <c r="K26" s="25" t="str">
        <f>IF(OR(EXACT($I$10,I26)*(EXACT($J$10,J26)))=TRUE,$AJ$7,IF(($J$10-$I$10=J26-I26),$AJ$4,IF(OR(EXACT($I$10&gt;$J$10,I26&gt;J26)*EXACT($I$10=$J$10,I26=J26)*EXACT($I$10&lt;$J$10,I26&lt;J26)),$AJ$2,0)))</f>
        <v>3</v>
      </c>
      <c r="L26" s="23" t="s">
        <v>106</v>
      </c>
      <c r="M26" s="24" t="s">
        <v>105</v>
      </c>
      <c r="N26" s="123">
        <f>IF(OR(EXACT($L$10,L26)*(EXACT($M$10,M26)))=TRUE,$AJ$7,IF(($M$10-$L$10=M26-L26),$AJ$4,IF(OR(EXACT($L$10&gt;$M$10,L26&gt;M26)*EXACT($L$10=$M$10,L26=M26)*EXACT($L$10&lt;$M$10,L26&lt;M26)),$AJ$2,0)))*2*2</f>
        <v>0</v>
      </c>
      <c r="O26" s="23" t="s">
        <v>20</v>
      </c>
      <c r="P26" s="24" t="s">
        <v>105</v>
      </c>
      <c r="Q26" s="25">
        <f>IF(OR(EXACT($O$10,O26)*(EXACT($P$10,P26)))=TRUE,$AJ$7,IF(($P$10-$O$10=P26-O26),$AJ$4,IF(OR(EXACT($O$10&gt;$P$10,O26&gt;P26)*EXACT($O$10=$P$10,O26=P26)*EXACT($O$10&lt;$P$10,O26&lt;P26)),$AJ$2,0)))</f>
        <v>0</v>
      </c>
      <c r="R26" s="23" t="s">
        <v>105</v>
      </c>
      <c r="S26" s="24" t="s">
        <v>105</v>
      </c>
      <c r="T26" s="25">
        <f>IF(OR(EXACT($R$10,R26)*(EXACT($S$10,S26)))=TRUE,$AJ$7,IF(($S$10-$R$10=S26-R26),$AJ$4,IF(OR(EXACT($R$10&gt;$S$10,R26&gt;S26)*EXACT($R$10=$S$10,R26=S26)*EXACT($R$10&lt;$S$10,R26&lt;S26)),$AJ$2,0)))</f>
        <v>0</v>
      </c>
      <c r="U26" s="23" t="s">
        <v>105</v>
      </c>
      <c r="V26" s="24" t="s">
        <v>105</v>
      </c>
      <c r="W26" s="36">
        <f>IF(OR(EXACT($U$10,U26)*(EXACT($V$10,V26)))=TRUE,$AJ$7,IF(($V$10-$U$10=V26-U26),$AJ$4,IF(OR(EXACT($U$10&gt;$V$10,U26&gt;V26)*EXACT($U$10=$V$10,U26=V26)*EXACT($U$10&lt;$V$10,U26&lt;V26)),$AJ$2,0)))</f>
        <v>0</v>
      </c>
      <c r="X26" s="23" t="s">
        <v>20</v>
      </c>
      <c r="Y26" s="24" t="s">
        <v>105</v>
      </c>
      <c r="Z26" s="25" t="str">
        <f>IF(OR(EXACT($X$10,X26)*(EXACT($Y$10,Y26)))=TRUE,$AJ$7,IF(($Y$10-$X$10=Y26-X26),$AJ$4,IF(OR(EXACT($X$10&gt;$Y$10,X26&gt;Y26)*EXACT($X$10=$Y$10,X26=Y26)*EXACT($X$10&lt;$Y$10,X26&lt;Y26)),$AJ$2,0)))</f>
        <v>3</v>
      </c>
      <c r="AA26" s="23" t="s">
        <v>106</v>
      </c>
      <c r="AB26" s="24" t="s">
        <v>105</v>
      </c>
      <c r="AC26" s="25">
        <f>IF(OR(EXACT($AA$10,AA26)*(EXACT($AB$10,AB26)))=TRUE,$AJ$7,IF(($AB$10-$AA$10=AB26-AA26),$AJ$4,IF(OR(EXACT($AA$10&gt;$AB$10,AA26&gt;AB26)*EXACT($AA$10=$AB$10,AA26=AB26)*EXACT($AA$10&lt;$AB$10,AA26&lt;AB26)),$AJ$2,0)))</f>
        <v>0</v>
      </c>
      <c r="AD26" s="34"/>
      <c r="AE26" s="32"/>
      <c r="AF26" s="25"/>
      <c r="AG26" s="27">
        <f>E26+K26+Q26+T26+N26+H26+W26+Z26+AC26+AF26</f>
        <v>6</v>
      </c>
      <c r="AH26" s="28"/>
      <c r="AI26" s="29"/>
      <c r="AJ26" s="30">
        <f>AG26+AH26</f>
        <v>6</v>
      </c>
      <c r="AK26" s="31">
        <f>RANK(AJ26,$AJ$11:$AJ$32)</f>
        <v>15</v>
      </c>
      <c r="AL26" s="1"/>
    </row>
    <row r="27" spans="1:38" ht="24.9" customHeight="1" thickBot="1" x14ac:dyDescent="0.3">
      <c r="A27" s="35">
        <f>AK27</f>
        <v>15</v>
      </c>
      <c r="B27" s="27" t="s">
        <v>74</v>
      </c>
      <c r="C27" s="23" t="s">
        <v>20</v>
      </c>
      <c r="D27" s="24" t="s">
        <v>106</v>
      </c>
      <c r="E27" s="36" t="str">
        <f>IF(OR(EXACT($C$10,C27)*(EXACT($D$10,D27)))=TRUE,$AJ$7,IF(($D$10-$C$10=D27-C27),$AJ$4,IF(OR(EXACT($C$10&gt;$D$10,C27&gt;D27)*EXACT($C$10=$D$10,C27=D27)*EXACT($C$10&lt;$D$10,C27&lt;D27)),$AJ$2,0)))</f>
        <v>3</v>
      </c>
      <c r="F27" s="23" t="s">
        <v>20</v>
      </c>
      <c r="G27" s="24" t="s">
        <v>106</v>
      </c>
      <c r="H27" s="36">
        <f>IF(OR(EXACT($F$10,F27)*(EXACT($G$10,G27)))=TRUE,$AJ$7,IF(($G$10-$F$10=G27-F27),$AJ$4,IF(OR(EXACT($F$10&gt;$G$10,F27&gt;G27)*EXACT($F$10=$G$10,F27=G27)*EXACT($F$10&lt;$G$10,F27&lt;G27)),$AJ$2,0)))</f>
        <v>0</v>
      </c>
      <c r="I27" s="23" t="s">
        <v>20</v>
      </c>
      <c r="J27" s="24" t="s">
        <v>105</v>
      </c>
      <c r="K27" s="25" t="str">
        <f>IF(OR(EXACT($I$10,I27)*(EXACT($J$10,J27)))=TRUE,$AJ$7,IF(($J$10-$I$10=J27-I27),$AJ$4,IF(OR(EXACT($I$10&gt;$J$10,I27&gt;J27)*EXACT($I$10=$J$10,I27=J27)*EXACT($I$10&lt;$J$10,I27&lt;J27)),$AJ$2,0)))</f>
        <v>3</v>
      </c>
      <c r="L27" s="23" t="s">
        <v>106</v>
      </c>
      <c r="M27" s="24" t="s">
        <v>20</v>
      </c>
      <c r="N27" s="123">
        <f>IF(OR(EXACT($L$10,L27)*(EXACT($M$10,M27)))=TRUE,$AJ$7,IF(($M$10-$L$10=M27-L27),$AJ$4,IF(OR(EXACT($L$10&gt;$M$10,L27&gt;M27)*EXACT($L$10=$M$10,L27=M27)*EXACT($L$10&lt;$M$10,L27&lt;M27)),$AJ$2,0)))*2*2</f>
        <v>0</v>
      </c>
      <c r="O27" s="23" t="s">
        <v>105</v>
      </c>
      <c r="P27" s="24" t="s">
        <v>106</v>
      </c>
      <c r="Q27" s="25">
        <f>IF(OR(EXACT($O$10,O27)*(EXACT($P$10,P27)))=TRUE,$AJ$7,IF(($P$10-$O$10=P27-O27),$AJ$4,IF(OR(EXACT($O$10&gt;$P$10,O27&gt;P27)*EXACT($O$10=$P$10,O27=P27)*EXACT($O$10&lt;$P$10,O27&lt;P27)),$AJ$2,0)))</f>
        <v>0</v>
      </c>
      <c r="R27" s="23" t="s">
        <v>20</v>
      </c>
      <c r="S27" s="24" t="s">
        <v>105</v>
      </c>
      <c r="T27" s="25">
        <f>IF(OR(EXACT($R$10,R27)*(EXACT($S$10,S27)))=TRUE,$AJ$7,IF(($S$10-$R$10=S27-R27),$AJ$4,IF(OR(EXACT($R$10&gt;$S$10,R27&gt;S27)*EXACT($R$10=$S$10,R27=S27)*EXACT($R$10&lt;$S$10,R27&lt;S27)),$AJ$2,0)))</f>
        <v>0</v>
      </c>
      <c r="U27" s="23" t="s">
        <v>105</v>
      </c>
      <c r="V27" s="24" t="s">
        <v>105</v>
      </c>
      <c r="W27" s="36">
        <f>IF(OR(EXACT($U$10,U27)*(EXACT($V$10,V27)))=TRUE,$AJ$7,IF(($V$10-$U$10=V27-U27),$AJ$4,IF(OR(EXACT($U$10&gt;$V$10,U27&gt;V27)*EXACT($U$10=$V$10,U27=V27)*EXACT($U$10&lt;$V$10,U27&lt;V27)),$AJ$2,0)))</f>
        <v>0</v>
      </c>
      <c r="X27" s="23" t="s">
        <v>106</v>
      </c>
      <c r="Y27" s="24" t="s">
        <v>20</v>
      </c>
      <c r="Z27" s="25">
        <f>IF(OR(EXACT($X$10,X27)*(EXACT($Y$10,Y27)))=TRUE,$AJ$7,IF(($Y$10-$X$10=Y27-X27),$AJ$4,IF(OR(EXACT($X$10&gt;$Y$10,X27&gt;Y27)*EXACT($X$10=$Y$10,X27=Y27)*EXACT($X$10&lt;$Y$10,X27&lt;Y27)),$AJ$2,0)))</f>
        <v>0</v>
      </c>
      <c r="AA27" s="23" t="s">
        <v>105</v>
      </c>
      <c r="AB27" s="24" t="s">
        <v>20</v>
      </c>
      <c r="AC27" s="25">
        <f>IF(OR(EXACT($AA$10,AA27)*(EXACT($AB$10,AB27)))=TRUE,$AJ$7,IF(($AB$10-$AA$10=AB27-AA27),$AJ$4,IF(OR(EXACT($AA$10&gt;$AB$10,AA27&gt;AB27)*EXACT($AA$10=$AB$10,AA27=AB27)*EXACT($AA$10&lt;$AB$10,AA27&lt;AB27)),$AJ$2,0)))</f>
        <v>0</v>
      </c>
      <c r="AD27" s="34"/>
      <c r="AE27" s="32"/>
      <c r="AF27" s="25"/>
      <c r="AG27" s="27">
        <f>E27+K27+Q27+T27+N27+H27+W27+Z27+AC27+AF27</f>
        <v>6</v>
      </c>
      <c r="AH27" s="28"/>
      <c r="AI27" s="29"/>
      <c r="AJ27" s="30">
        <f>AG27+AH27</f>
        <v>6</v>
      </c>
      <c r="AK27" s="31">
        <f>RANK(AJ27,$AJ$11:$AJ$32)</f>
        <v>15</v>
      </c>
      <c r="AL27" s="1"/>
    </row>
    <row r="28" spans="1:38" ht="24.9" customHeight="1" thickBot="1" x14ac:dyDescent="0.3">
      <c r="A28" s="35">
        <f>AK28</f>
        <v>15</v>
      </c>
      <c r="B28" s="27" t="s">
        <v>111</v>
      </c>
      <c r="C28" s="23" t="s">
        <v>105</v>
      </c>
      <c r="D28" s="24" t="s">
        <v>20</v>
      </c>
      <c r="E28" s="36">
        <f>IF(OR(EXACT($C$10,C28)*(EXACT($D$10,D28)))=TRUE,$AJ$7,IF(($D$10-$C$10=D28-C28),$AJ$4,IF(OR(EXACT($C$10&gt;$D$10,C28&gt;D28)*EXACT($C$10=$D$10,C28=D28)*EXACT($C$10&lt;$D$10,C28&lt;D28)),$AJ$2,0)))</f>
        <v>0</v>
      </c>
      <c r="F28" s="23" t="s">
        <v>20</v>
      </c>
      <c r="G28" s="24" t="s">
        <v>105</v>
      </c>
      <c r="H28" s="36">
        <f>IF(OR(EXACT($F$10,F28)*(EXACT($G$10,G28)))=TRUE,$AJ$7,IF(($G$10-$F$10=G28-F28),$AJ$4,IF(OR(EXACT($F$10&gt;$G$10,F28&gt;G28)*EXACT($F$10=$G$10,F28=G28)*EXACT($F$10&lt;$G$10,F28&lt;G28)),$AJ$2,0)))</f>
        <v>0</v>
      </c>
      <c r="I28" s="23" t="s">
        <v>20</v>
      </c>
      <c r="J28" s="24" t="s">
        <v>105</v>
      </c>
      <c r="K28" s="25" t="str">
        <f>IF(OR(EXACT($I$10,I28)*(EXACT($J$10,J28)))=TRUE,$AJ$7,IF(($J$10-$I$10=J28-I28),$AJ$4,IF(OR(EXACT($I$10&gt;$J$10,I28&gt;J28)*EXACT($I$10=$J$10,I28=J28)*EXACT($I$10&lt;$J$10,I28&lt;J28)),$AJ$2,0)))</f>
        <v>3</v>
      </c>
      <c r="L28" s="23" t="s">
        <v>106</v>
      </c>
      <c r="M28" s="24" t="s">
        <v>105</v>
      </c>
      <c r="N28" s="123">
        <f>IF(OR(EXACT($L$10,L28)*(EXACT($M$10,M28)))=TRUE,$AJ$7,IF(($M$10-$L$10=M28-L28),$AJ$4,IF(OR(EXACT($L$10&gt;$M$10,L28&gt;M28)*EXACT($L$10=$M$10,L28=M28)*EXACT($L$10&lt;$M$10,L28&lt;M28)),$AJ$2,0)))*2*2</f>
        <v>0</v>
      </c>
      <c r="O28" s="23" t="s">
        <v>20</v>
      </c>
      <c r="P28" s="24" t="s">
        <v>105</v>
      </c>
      <c r="Q28" s="25">
        <f>IF(OR(EXACT($O$10,O28)*(EXACT($P$10,P28)))=TRUE,$AJ$7,IF(($P$10-$O$10=P28-O28),$AJ$4,IF(OR(EXACT($O$10&gt;$P$10,O28&gt;P28)*EXACT($O$10=$P$10,O28=P28)*EXACT($O$10&lt;$P$10,O28&lt;P28)),$AJ$2,0)))</f>
        <v>0</v>
      </c>
      <c r="R28" s="23" t="s">
        <v>105</v>
      </c>
      <c r="S28" s="24" t="s">
        <v>105</v>
      </c>
      <c r="T28" s="25">
        <f>IF(OR(EXACT($R$10,R28)*(EXACT($S$10,S28)))=TRUE,$AJ$7,IF(($S$10-$R$10=S28-R28),$AJ$4,IF(OR(EXACT($R$10&gt;$S$10,R28&gt;S28)*EXACT($R$10=$S$10,R28=S28)*EXACT($R$10&lt;$S$10,R28&lt;S28)),$AJ$2,0)))</f>
        <v>0</v>
      </c>
      <c r="U28" s="23" t="s">
        <v>20</v>
      </c>
      <c r="V28" s="24" t="s">
        <v>20</v>
      </c>
      <c r="W28" s="36">
        <f>IF(OR(EXACT($U$10,U28)*(EXACT($V$10,V28)))=TRUE,$AJ$7,IF(($V$10-$U$10=V28-U28),$AJ$4,IF(OR(EXACT($U$10&gt;$V$10,U28&gt;V28)*EXACT($U$10=$V$10,U28=V28)*EXACT($U$10&lt;$V$10,U28&lt;V28)),$AJ$2,0)))</f>
        <v>0</v>
      </c>
      <c r="X28" s="23" t="s">
        <v>20</v>
      </c>
      <c r="Y28" s="24" t="s">
        <v>105</v>
      </c>
      <c r="Z28" s="25" t="str">
        <f>IF(OR(EXACT($X$10,X28)*(EXACT($Y$10,Y28)))=TRUE,$AJ$7,IF(($Y$10-$X$10=Y28-X28),$AJ$4,IF(OR(EXACT($X$10&gt;$Y$10,X28&gt;Y28)*EXACT($X$10=$Y$10,X28=Y28)*EXACT($X$10&lt;$Y$10,X28&lt;Y28)),$AJ$2,0)))</f>
        <v>3</v>
      </c>
      <c r="AA28" s="23" t="s">
        <v>20</v>
      </c>
      <c r="AB28" s="24" t="s">
        <v>20</v>
      </c>
      <c r="AC28" s="25">
        <f>IF(OR(EXACT($AA$10,AA28)*(EXACT($AB$10,AB28)))=TRUE,$AJ$7,IF(($AB$10-$AA$10=AB28-AA28),$AJ$4,IF(OR(EXACT($AA$10&gt;$AB$10,AA28&gt;AB28)*EXACT($AA$10=$AB$10,AA28=AB28)*EXACT($AA$10&lt;$AB$10,AA28&lt;AB28)),$AJ$2,0)))</f>
        <v>0</v>
      </c>
      <c r="AD28" s="34"/>
      <c r="AE28" s="32"/>
      <c r="AF28" s="25"/>
      <c r="AG28" s="27">
        <f>E28+K28+Q28+T28+N28+H28+W28+Z28+AC28+AF28</f>
        <v>6</v>
      </c>
      <c r="AH28" s="28"/>
      <c r="AI28" s="29"/>
      <c r="AJ28" s="30">
        <f>AG28+AH28</f>
        <v>6</v>
      </c>
      <c r="AK28" s="31">
        <f>RANK(AJ28,$AJ$11:$AJ$32)</f>
        <v>15</v>
      </c>
      <c r="AL28" s="1"/>
    </row>
    <row r="29" spans="1:38" ht="24.9" customHeight="1" thickBot="1" x14ac:dyDescent="0.3">
      <c r="A29" s="35">
        <f>AK29</f>
        <v>19</v>
      </c>
      <c r="B29" s="27" t="s">
        <v>85</v>
      </c>
      <c r="C29" s="23" t="s">
        <v>20</v>
      </c>
      <c r="D29" s="24" t="s">
        <v>106</v>
      </c>
      <c r="E29" s="36" t="str">
        <f>IF(OR(EXACT($C$10,C29)*(EXACT($D$10,D29)))=TRUE,$AJ$7,IF(($D$10-$C$10=D29-C29),$AJ$4,IF(OR(EXACT($C$10&gt;$D$10,C29&gt;D29)*EXACT($C$10=$D$10,C29=D29)*EXACT($C$10&lt;$D$10,C29&lt;D29)),$AJ$2,0)))</f>
        <v>3</v>
      </c>
      <c r="F29" s="23" t="s">
        <v>20</v>
      </c>
      <c r="G29" s="24" t="s">
        <v>106</v>
      </c>
      <c r="H29" s="36">
        <f>IF(OR(EXACT($F$10,F29)*(EXACT($G$10,G29)))=TRUE,$AJ$7,IF(($G$10-$F$10=G29-F29),$AJ$4,IF(OR(EXACT($F$10&gt;$G$10,F29&gt;G29)*EXACT($F$10=$G$10,F29=G29)*EXACT($F$10&lt;$G$10,F29&lt;G29)),$AJ$2,0)))</f>
        <v>0</v>
      </c>
      <c r="I29" s="23" t="s">
        <v>105</v>
      </c>
      <c r="J29" s="24" t="s">
        <v>20</v>
      </c>
      <c r="K29" s="25">
        <f>IF(OR(EXACT($I$10,I29)*(EXACT($J$10,J29)))=TRUE,$AJ$7,IF(($J$10-$I$10=J29-I29),$AJ$4,IF(OR(EXACT($I$10&gt;$J$10,I29&gt;J29)*EXACT($I$10=$J$10,I29=J29)*EXACT($I$10&lt;$J$10,I29&lt;J29)),$AJ$2,0)))</f>
        <v>0</v>
      </c>
      <c r="L29" s="23" t="s">
        <v>106</v>
      </c>
      <c r="M29" s="24" t="s">
        <v>20</v>
      </c>
      <c r="N29" s="123">
        <f>IF(OR(EXACT($L$10,L29)*(EXACT($M$10,M29)))=TRUE,$AJ$7,IF(($M$10-$L$10=M29-L29),$AJ$4,IF(OR(EXACT($L$10&gt;$M$10,L29&gt;M29)*EXACT($L$10=$M$10,L29=M29)*EXACT($L$10&lt;$M$10,L29&lt;M29)),$AJ$2,0)))*2*2</f>
        <v>0</v>
      </c>
      <c r="O29" s="23" t="s">
        <v>3</v>
      </c>
      <c r="P29" s="24" t="s">
        <v>106</v>
      </c>
      <c r="Q29" s="25">
        <f>IF(OR(EXACT($O$10,O29)*(EXACT($P$10,P29)))=TRUE,$AJ$7,IF(($P$10-$O$10=P29-O29),$AJ$4,IF(OR(EXACT($O$10&gt;$P$10,O29&gt;P29)*EXACT($O$10=$P$10,O29=P29)*EXACT($O$10&lt;$P$10,O29&lt;P29)),$AJ$2,0)))</f>
        <v>0</v>
      </c>
      <c r="R29" s="23" t="s">
        <v>106</v>
      </c>
      <c r="S29" s="24" t="s">
        <v>106</v>
      </c>
      <c r="T29" s="25">
        <f>IF(OR(EXACT($R$10,R29)*(EXACT($S$10,S29)))=TRUE,$AJ$7,IF(($S$10-$R$10=S29-R29),$AJ$4,IF(OR(EXACT($R$10&gt;$S$10,R29&gt;S29)*EXACT($R$10=$S$10,R29=S29)*EXACT($R$10&lt;$S$10,R29&lt;S29)),$AJ$2,0)))</f>
        <v>0</v>
      </c>
      <c r="U29" s="23" t="s">
        <v>20</v>
      </c>
      <c r="V29" s="24" t="s">
        <v>20</v>
      </c>
      <c r="W29" s="36">
        <f>IF(OR(EXACT($U$10,U29)*(EXACT($V$10,V29)))=TRUE,$AJ$7,IF(($V$10-$U$10=V29-U29),$AJ$4,IF(OR(EXACT($U$10&gt;$V$10,U29&gt;V29)*EXACT($U$10=$V$10,U29=V29)*EXACT($U$10&lt;$V$10,U29&lt;V29)),$AJ$2,0)))</f>
        <v>0</v>
      </c>
      <c r="X29" s="23" t="s">
        <v>105</v>
      </c>
      <c r="Y29" s="24" t="s">
        <v>105</v>
      </c>
      <c r="Z29" s="25">
        <f>IF(OR(EXACT($X$10,X29)*(EXACT($Y$10,Y29)))=TRUE,$AJ$7,IF(($Y$10-$X$10=Y29-X29),$AJ$4,IF(OR(EXACT($X$10&gt;$Y$10,X29&gt;Y29)*EXACT($X$10=$Y$10,X29=Y29)*EXACT($X$10&lt;$Y$10,X29&lt;Y29)),$AJ$2,0)))</f>
        <v>0</v>
      </c>
      <c r="AA29" s="23" t="s">
        <v>20</v>
      </c>
      <c r="AB29" s="24" t="s">
        <v>106</v>
      </c>
      <c r="AC29" s="25" t="str">
        <f>IF(OR(EXACT($AA$10,AA29)*(EXACT($AB$10,AB29)))=TRUE,$AJ$7,IF(($AB$10-$AA$10=AB29-AA29),$AJ$4,IF(OR(EXACT($AA$10&gt;$AB$10,AA29&gt;AB29)*EXACT($AA$10=$AB$10,AA29=AB29)*EXACT($AA$10&lt;$AB$10,AA29&lt;AB29)),$AJ$2,0)))</f>
        <v>2</v>
      </c>
      <c r="AD29" s="34"/>
      <c r="AE29" s="32"/>
      <c r="AF29" s="25"/>
      <c r="AG29" s="27">
        <f>E29+K29+Q29+T29+N29+H29+W29+Z29+AC29+AF29</f>
        <v>5</v>
      </c>
      <c r="AH29" s="28"/>
      <c r="AI29" s="29"/>
      <c r="AJ29" s="30">
        <f>AG29+AH29</f>
        <v>5</v>
      </c>
      <c r="AK29" s="31">
        <f>RANK(AJ29,$AJ$11:$AJ$32)</f>
        <v>19</v>
      </c>
      <c r="AL29" s="1"/>
    </row>
    <row r="30" spans="1:38" ht="24.9" customHeight="1" thickBot="1" x14ac:dyDescent="0.3">
      <c r="A30" s="35">
        <f>AK30</f>
        <v>19</v>
      </c>
      <c r="B30" s="27" t="s">
        <v>112</v>
      </c>
      <c r="C30" s="23"/>
      <c r="D30" s="24"/>
      <c r="E30" s="36"/>
      <c r="F30" s="23" t="s">
        <v>20</v>
      </c>
      <c r="G30" s="24" t="s">
        <v>20</v>
      </c>
      <c r="H30" s="36" t="str">
        <f>IF(OR(EXACT($F$10,F30)*(EXACT($G$10,G30)))=TRUE,$AJ$7,IF(($G$10-$F$10=G30-F30),$AJ$4,IF(OR(EXACT($F$10&gt;$G$10,F30&gt;G30)*EXACT($F$10=$G$10,F30=G30)*EXACT($F$10&lt;$G$10,F30&lt;G30)),$AJ$2,0)))</f>
        <v>3</v>
      </c>
      <c r="I30" s="23" t="s">
        <v>106</v>
      </c>
      <c r="J30" s="24" t="s">
        <v>105</v>
      </c>
      <c r="K30" s="25">
        <f>IF(OR(EXACT($I$10,I30)*(EXACT($J$10,J30)))=TRUE,$AJ$7,IF(($J$10-$I$10=J30-I30),$AJ$4,IF(OR(EXACT($I$10&gt;$J$10,I30&gt;J30)*EXACT($I$10=$J$10,I30=J30)*EXACT($I$10&lt;$J$10,I30&lt;J30)),$AJ$2,0)))</f>
        <v>0</v>
      </c>
      <c r="L30" s="23" t="s">
        <v>106</v>
      </c>
      <c r="M30" s="24" t="s">
        <v>105</v>
      </c>
      <c r="N30" s="123">
        <f>IF(OR(EXACT($L$10,L30)*(EXACT($M$10,M30)))=TRUE,$AJ$7,IF(($M$10-$L$10=M30-L30),$AJ$4,IF(OR(EXACT($L$10&gt;$M$10,L30&gt;M30)*EXACT($L$10=$M$10,L30=M30)*EXACT($L$10&lt;$M$10,L30&lt;M30)),$AJ$2,0)))*2*2</f>
        <v>0</v>
      </c>
      <c r="O30" s="23" t="s">
        <v>105</v>
      </c>
      <c r="P30" s="24" t="s">
        <v>105</v>
      </c>
      <c r="Q30" s="25">
        <f>IF(OR(EXACT($O$10,O30)*(EXACT($P$10,P30)))=TRUE,$AJ$7,IF(($P$10-$O$10=P30-O30),$AJ$4,IF(OR(EXACT($O$10&gt;$P$10,O30&gt;P30)*EXACT($O$10=$P$10,O30=P30)*EXACT($O$10&lt;$P$10,O30&lt;P30)),$AJ$2,0)))</f>
        <v>0</v>
      </c>
      <c r="R30" s="23" t="s">
        <v>105</v>
      </c>
      <c r="S30" s="24" t="s">
        <v>105</v>
      </c>
      <c r="T30" s="25">
        <f>IF(OR(EXACT($R$10,R30)*(EXACT($S$10,S30)))=TRUE,$AJ$7,IF(($S$10-$R$10=S30-R30),$AJ$4,IF(OR(EXACT($R$10&gt;$S$10,R30&gt;S30)*EXACT($R$10=$S$10,R30=S30)*EXACT($R$10&lt;$S$10,R30&lt;S30)),$AJ$2,0)))</f>
        <v>0</v>
      </c>
      <c r="U30" s="23" t="s">
        <v>105</v>
      </c>
      <c r="V30" s="24" t="s">
        <v>105</v>
      </c>
      <c r="W30" s="36">
        <f>IF(OR(EXACT($U$10,U30)*(EXACT($V$10,V30)))=TRUE,$AJ$7,IF(($V$10-$U$10=V30-U30),$AJ$4,IF(OR(EXACT($U$10&gt;$V$10,U30&gt;V30)*EXACT($U$10=$V$10,U30=V30)*EXACT($U$10&lt;$V$10,U30&lt;V30)),$AJ$2,0)))</f>
        <v>0</v>
      </c>
      <c r="X30" s="23" t="s">
        <v>105</v>
      </c>
      <c r="Y30" s="24" t="s">
        <v>20</v>
      </c>
      <c r="Z30" s="25">
        <f>IF(OR(EXACT($X$10,X30)*(EXACT($Y$10,Y30)))=TRUE,$AJ$7,IF(($Y$10-$X$10=Y30-X30),$AJ$4,IF(OR(EXACT($X$10&gt;$Y$10,X30&gt;Y30)*EXACT($X$10=$Y$10,X30=Y30)*EXACT($X$10&lt;$Y$10,X30&lt;Y30)),$AJ$2,0)))</f>
        <v>0</v>
      </c>
      <c r="AA30" s="23" t="s">
        <v>20</v>
      </c>
      <c r="AB30" s="24" t="s">
        <v>105</v>
      </c>
      <c r="AC30" s="25" t="str">
        <f>IF(OR(EXACT($AA$10,AA30)*(EXACT($AB$10,AB30)))=TRUE,$AJ$7,IF(($AB$10-$AA$10=AB30-AA30),$AJ$4,IF(OR(EXACT($AA$10&gt;$AB$10,AA30&gt;AB30)*EXACT($AA$10=$AB$10,AA30=AB30)*EXACT($AA$10&lt;$AB$10,AA30&lt;AB30)),$AJ$2,0)))</f>
        <v>2</v>
      </c>
      <c r="AD30" s="34"/>
      <c r="AE30" s="32"/>
      <c r="AF30" s="25"/>
      <c r="AG30" s="27">
        <f>E30+K30+Q30+T30+N30+H30+W30+Z30+AC30+AF30</f>
        <v>5</v>
      </c>
      <c r="AH30" s="28"/>
      <c r="AI30" s="29"/>
      <c r="AJ30" s="30">
        <f>AG30+AH30</f>
        <v>5</v>
      </c>
      <c r="AK30" s="31">
        <f>RANK(AJ30,$AJ$11:$AJ$32)</f>
        <v>19</v>
      </c>
      <c r="AL30" s="1"/>
    </row>
    <row r="31" spans="1:38" ht="24.9" customHeight="1" thickBot="1" x14ac:dyDescent="0.3">
      <c r="A31" s="35">
        <f>AK31</f>
        <v>21</v>
      </c>
      <c r="B31" s="27" t="s">
        <v>79</v>
      </c>
      <c r="C31" s="23" t="s">
        <v>20</v>
      </c>
      <c r="D31" s="24" t="s">
        <v>20</v>
      </c>
      <c r="E31" s="36">
        <f>IF(OR(EXACT($C$10,C31)*(EXACT($D$10,D31)))=TRUE,$AJ$7,IF(($D$10-$C$10=D31-C31),$AJ$4,IF(OR(EXACT($C$10&gt;$D$10,C31&gt;D31)*EXACT($C$10=$D$10,C31=D31)*EXACT($C$10&lt;$D$10,C31&lt;D31)),$AJ$2,0)))</f>
        <v>0</v>
      </c>
      <c r="F31" s="23" t="s">
        <v>3</v>
      </c>
      <c r="G31" s="24" t="s">
        <v>105</v>
      </c>
      <c r="H31" s="36">
        <f>IF(OR(EXACT($F$10,F31)*(EXACT($G$10,G31)))=TRUE,$AJ$7,IF(($G$10-$F$10=G31-F31),$AJ$4,IF(OR(EXACT($F$10&gt;$G$10,F31&gt;G31)*EXACT($F$10=$G$10,F31=G31)*EXACT($F$10&lt;$G$10,F31&lt;G31)),$AJ$2,0)))</f>
        <v>0</v>
      </c>
      <c r="I31" s="23" t="s">
        <v>20</v>
      </c>
      <c r="J31" s="24" t="s">
        <v>106</v>
      </c>
      <c r="K31" s="25" t="str">
        <f>IF(OR(EXACT($I$10,I31)*(EXACT($J$10,J31)))=TRUE,$AJ$7,IF(($J$10-$I$10=J31-I31),$AJ$4,IF(OR(EXACT($I$10&gt;$J$10,I31&gt;J31)*EXACT($I$10=$J$10,I31=J31)*EXACT($I$10&lt;$J$10,I31&lt;J31)),$AJ$2,0)))</f>
        <v>2</v>
      </c>
      <c r="L31" s="23" t="s">
        <v>105</v>
      </c>
      <c r="M31" s="24" t="s">
        <v>20</v>
      </c>
      <c r="N31" s="123">
        <f>IF(OR(EXACT($L$10,L31)*(EXACT($M$10,M31)))=TRUE,$AJ$7,IF(($M$10-$L$10=M31-L31),$AJ$4,IF(OR(EXACT($L$10&gt;$M$10,L31&gt;M31)*EXACT($L$10=$M$10,L31=M31)*EXACT($L$10&lt;$M$10,L31&lt;M31)),$AJ$2,0)))*2*2</f>
        <v>0</v>
      </c>
      <c r="O31" s="23" t="s">
        <v>20</v>
      </c>
      <c r="P31" s="24" t="s">
        <v>105</v>
      </c>
      <c r="Q31" s="25">
        <f>IF(OR(EXACT($O$10,O31)*(EXACT($P$10,P31)))=TRUE,$AJ$7,IF(($P$10-$O$10=P31-O31),$AJ$4,IF(OR(EXACT($O$10&gt;$P$10,O31&gt;P31)*EXACT($O$10=$P$10,O31=P31)*EXACT($O$10&lt;$P$10,O31&lt;P31)),$AJ$2,0)))</f>
        <v>0</v>
      </c>
      <c r="R31" s="23" t="s">
        <v>105</v>
      </c>
      <c r="S31" s="24" t="s">
        <v>105</v>
      </c>
      <c r="T31" s="25">
        <f>IF(OR(EXACT($R$10,R31)*(EXACT($S$10,S31)))=TRUE,$AJ$7,IF(($S$10-$R$10=S31-R31),$AJ$4,IF(OR(EXACT($R$10&gt;$S$10,R31&gt;S31)*EXACT($R$10=$S$10,R31=S31)*EXACT($R$10&lt;$S$10,R31&lt;S31)),$AJ$2,0)))</f>
        <v>0</v>
      </c>
      <c r="U31" s="23" t="s">
        <v>105</v>
      </c>
      <c r="V31" s="24" t="s">
        <v>20</v>
      </c>
      <c r="W31" s="36">
        <f>IF(OR(EXACT($U$10,U31)*(EXACT($V$10,V31)))=TRUE,$AJ$7,IF(($V$10-$U$10=V31-U31),$AJ$4,IF(OR(EXACT($U$10&gt;$V$10,U31&gt;V31)*EXACT($U$10=$V$10,U31=V31)*EXACT($U$10&lt;$V$10,U31&lt;V31)),$AJ$2,0)))</f>
        <v>0</v>
      </c>
      <c r="X31" s="23" t="s">
        <v>3</v>
      </c>
      <c r="Y31" s="24" t="s">
        <v>105</v>
      </c>
      <c r="Z31" s="25" t="str">
        <f>IF(OR(EXACT($X$10,X31)*(EXACT($Y$10,Y31)))=TRUE,$AJ$7,IF(($Y$10-$X$10=Y31-X31),$AJ$4,IF(OR(EXACT($X$10&gt;$Y$10,X31&gt;Y31)*EXACT($X$10=$Y$10,X31=Y31)*EXACT($X$10&lt;$Y$10,X31&lt;Y31)),$AJ$2,0)))</f>
        <v>2</v>
      </c>
      <c r="AA31" s="23" t="s">
        <v>20</v>
      </c>
      <c r="AB31" s="24" t="s">
        <v>20</v>
      </c>
      <c r="AC31" s="25">
        <f>IF(OR(EXACT($AA$10,AA31)*(EXACT($AB$10,AB31)))=TRUE,$AJ$7,IF(($AB$10-$AA$10=AB31-AA31),$AJ$4,IF(OR(EXACT($AA$10&gt;$AB$10,AA31&gt;AB31)*EXACT($AA$10=$AB$10,AA31=AB31)*EXACT($AA$10&lt;$AB$10,AA31&lt;AB31)),$AJ$2,0)))</f>
        <v>0</v>
      </c>
      <c r="AD31" s="34"/>
      <c r="AE31" s="32"/>
      <c r="AF31" s="25"/>
      <c r="AG31" s="27">
        <f>E31+K31+Q31+T31+N31+H31+W31+Z31+AC31+AF31</f>
        <v>4</v>
      </c>
      <c r="AH31" s="28"/>
      <c r="AI31" s="29"/>
      <c r="AJ31" s="30">
        <f>AG31+AH31</f>
        <v>4</v>
      </c>
      <c r="AK31" s="31">
        <f>RANK(AJ31,$AJ$11:$AJ$32)</f>
        <v>21</v>
      </c>
      <c r="AL31" s="1"/>
    </row>
    <row r="32" spans="1:38" ht="24.9" customHeight="1" thickBot="1" x14ac:dyDescent="0.3">
      <c r="A32" s="35">
        <f>AK32</f>
        <v>22</v>
      </c>
      <c r="B32" s="27" t="s">
        <v>84</v>
      </c>
      <c r="C32" s="23" t="s">
        <v>20</v>
      </c>
      <c r="D32" s="24" t="s">
        <v>20</v>
      </c>
      <c r="E32" s="36">
        <f>IF(OR(EXACT($C$10,C32)*(EXACT($D$10,D32)))=TRUE,$AJ$7,IF(($D$10-$C$10=D32-C32),$AJ$4,IF(OR(EXACT($C$10&gt;$D$10,C32&gt;D32)*EXACT($C$10=$D$10,C32=D32)*EXACT($C$10&lt;$D$10,C32&lt;D32)),$AJ$2,0)))</f>
        <v>0</v>
      </c>
      <c r="F32" s="23" t="s">
        <v>3</v>
      </c>
      <c r="G32" s="24" t="s">
        <v>105</v>
      </c>
      <c r="H32" s="36">
        <f>IF(OR(EXACT($F$10,F32)*(EXACT($G$10,G32)))=TRUE,$AJ$7,IF(($G$10-$F$10=G32-F32),$AJ$4,IF(OR(EXACT($F$10&gt;$G$10,F32&gt;G32)*EXACT($F$10=$G$10,F32=G32)*EXACT($F$10&lt;$G$10,F32&lt;G32)),$AJ$2,0)))</f>
        <v>0</v>
      </c>
      <c r="I32" s="23" t="s">
        <v>105</v>
      </c>
      <c r="J32" s="24" t="s">
        <v>20</v>
      </c>
      <c r="K32" s="25">
        <f>IF(OR(EXACT($I$10,I32)*(EXACT($J$10,J32)))=TRUE,$AJ$7,IF(($J$10-$I$10=J32-I32),$AJ$4,IF(OR(EXACT($I$10&gt;$J$10,I32&gt;J32)*EXACT($I$10=$J$10,I32=J32)*EXACT($I$10&lt;$J$10,I32&lt;J32)),$AJ$2,0)))</f>
        <v>0</v>
      </c>
      <c r="L32" s="23" t="s">
        <v>106</v>
      </c>
      <c r="M32" s="24" t="s">
        <v>3</v>
      </c>
      <c r="N32" s="123">
        <f>IF(OR(EXACT($L$10,L32)*(EXACT($M$10,M32)))=TRUE,$AJ$7,IF(($M$10-$L$10=M32-L32),$AJ$4,IF(OR(EXACT($L$10&gt;$M$10,L32&gt;M32)*EXACT($L$10=$M$10,L32=M32)*EXACT($L$10&lt;$M$10,L32&lt;M32)),$AJ$2,0)))*2*2</f>
        <v>0</v>
      </c>
      <c r="O32" s="23" t="s">
        <v>20</v>
      </c>
      <c r="P32" s="24" t="s">
        <v>105</v>
      </c>
      <c r="Q32" s="25">
        <f>IF(OR(EXACT($O$10,O32)*(EXACT($P$10,P32)))=TRUE,$AJ$7,IF(($P$10-$O$10=P32-O32),$AJ$4,IF(OR(EXACT($O$10&gt;$P$10,O32&gt;P32)*EXACT($O$10=$P$10,O32=P32)*EXACT($O$10&lt;$P$10,O32&lt;P32)),$AJ$2,0)))</f>
        <v>0</v>
      </c>
      <c r="R32" s="23" t="s">
        <v>20</v>
      </c>
      <c r="S32" s="24" t="s">
        <v>106</v>
      </c>
      <c r="T32" s="25">
        <f>IF(OR(EXACT($R$10,R32)*(EXACT($S$10,S32)))=TRUE,$AJ$7,IF(($S$10-$R$10=S32-R32),$AJ$4,IF(OR(EXACT($R$10&gt;$S$10,R32&gt;S32)*EXACT($R$10=$S$10,R32=S32)*EXACT($R$10&lt;$S$10,R32&lt;S32)),$AJ$2,0)))</f>
        <v>0</v>
      </c>
      <c r="U32" s="23" t="s">
        <v>105</v>
      </c>
      <c r="V32" s="24" t="s">
        <v>20</v>
      </c>
      <c r="W32" s="36">
        <f>IF(OR(EXACT($U$10,U32)*(EXACT($V$10,V32)))=TRUE,$AJ$7,IF(($V$10-$U$10=V32-U32),$AJ$4,IF(OR(EXACT($U$10&gt;$V$10,U32&gt;V32)*EXACT($U$10=$V$10,U32=V32)*EXACT($U$10&lt;$V$10,U32&lt;V32)),$AJ$2,0)))</f>
        <v>0</v>
      </c>
      <c r="X32" s="23" t="s">
        <v>105</v>
      </c>
      <c r="Y32" s="24" t="s">
        <v>3</v>
      </c>
      <c r="Z32" s="25">
        <f>IF(OR(EXACT($X$10,X32)*(EXACT($Y$10,Y32)))=TRUE,$AJ$7,IF(($Y$10-$X$10=Y32-X32),$AJ$4,IF(OR(EXACT($X$10&gt;$Y$10,X32&gt;Y32)*EXACT($X$10=$Y$10,X32=Y32)*EXACT($X$10&lt;$Y$10,X32&lt;Y32)),$AJ$2,0)))</f>
        <v>0</v>
      </c>
      <c r="AA32" s="23" t="s">
        <v>3</v>
      </c>
      <c r="AB32" s="24" t="s">
        <v>105</v>
      </c>
      <c r="AC32" s="25" t="str">
        <f>IF(OR(EXACT($AA$10,AA32)*(EXACT($AB$10,AB32)))=TRUE,$AJ$7,IF(($AB$10-$AA$10=AB32-AA32),$AJ$4,IF(OR(EXACT($AA$10&gt;$AB$10,AA32&gt;AB32)*EXACT($AA$10=$AB$10,AA32=AB32)*EXACT($AA$10&lt;$AB$10,AA32&lt;AB32)),$AJ$2,0)))</f>
        <v>2</v>
      </c>
      <c r="AD32" s="34"/>
      <c r="AE32" s="32"/>
      <c r="AF32" s="25"/>
      <c r="AG32" s="27">
        <f>E32+K32+Q32+T32+N32+H32+W32+Z32+AC32+AF32</f>
        <v>2</v>
      </c>
      <c r="AH32" s="28"/>
      <c r="AI32" s="29"/>
      <c r="AJ32" s="30">
        <f>AG32+AH32</f>
        <v>2</v>
      </c>
      <c r="AK32" s="31">
        <f>RANK(AJ32,$AJ$11:$AJ$32)</f>
        <v>22</v>
      </c>
      <c r="AL32" s="1"/>
    </row>
    <row r="33" spans="1:38" ht="24.9" customHeight="1" thickBot="1" x14ac:dyDescent="0.3">
      <c r="A33" s="35">
        <f>AK33</f>
        <v>0</v>
      </c>
      <c r="B33" s="27" t="s">
        <v>87</v>
      </c>
      <c r="C33" s="23"/>
      <c r="D33" s="24"/>
      <c r="E33" s="36"/>
      <c r="F33" s="23"/>
      <c r="G33" s="24"/>
      <c r="H33" s="36"/>
      <c r="I33" s="23"/>
      <c r="J33" s="24"/>
      <c r="K33" s="25"/>
      <c r="L33" s="23"/>
      <c r="M33" s="24"/>
      <c r="N33" s="123"/>
      <c r="O33" s="23"/>
      <c r="P33" s="24"/>
      <c r="Q33" s="25"/>
      <c r="R33" s="23"/>
      <c r="S33" s="24"/>
      <c r="T33" s="25"/>
      <c r="U33" s="23"/>
      <c r="V33" s="24"/>
      <c r="W33" s="36"/>
      <c r="X33" s="23"/>
      <c r="Y33" s="24"/>
      <c r="Z33" s="25"/>
      <c r="AA33" s="23"/>
      <c r="AB33" s="24"/>
      <c r="AC33" s="25"/>
      <c r="AD33" s="34"/>
      <c r="AE33" s="32"/>
      <c r="AF33" s="25"/>
      <c r="AG33" s="27"/>
      <c r="AH33" s="28"/>
      <c r="AI33" s="29"/>
      <c r="AJ33" s="30"/>
      <c r="AK33" s="31"/>
      <c r="AL33" s="1"/>
    </row>
    <row r="34" spans="1:38" ht="24.9" customHeight="1" thickBot="1" x14ac:dyDescent="0.3">
      <c r="A34" s="35">
        <f>AK34</f>
        <v>0</v>
      </c>
      <c r="B34" s="27" t="s">
        <v>91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25"/>
      <c r="U34" s="23"/>
      <c r="V34" s="24"/>
      <c r="W34" s="123"/>
      <c r="X34" s="23"/>
      <c r="Y34" s="24"/>
      <c r="Z34" s="25"/>
      <c r="AA34" s="23"/>
      <c r="AB34" s="24"/>
      <c r="AC34" s="25"/>
      <c r="AD34" s="34"/>
      <c r="AE34" s="32"/>
      <c r="AF34" s="25"/>
      <c r="AG34" s="27"/>
      <c r="AH34" s="28"/>
      <c r="AI34" s="29"/>
      <c r="AJ34" s="30"/>
      <c r="AK34" s="31"/>
      <c r="AL34" s="1"/>
    </row>
    <row r="35" spans="1:38" ht="13.2" x14ac:dyDescent="0.25">
      <c r="B35"/>
      <c r="AL35" s="1"/>
    </row>
    <row r="36" spans="1:38" ht="13.2" x14ac:dyDescent="0.25">
      <c r="B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</row>
    <row r="43" spans="1:38" x14ac:dyDescent="0.2">
      <c r="B43" s="16"/>
    </row>
  </sheetData>
  <sortState ref="A11:AK34">
    <sortCondition ref="A11:A32"/>
    <sortCondition ref="B11:B32"/>
  </sortState>
  <phoneticPr fontId="0" type="noConversion"/>
  <conditionalFormatting sqref="F2:AC2 C2 M1:N1 P3:Q3 G3:H3 V3:W3">
    <cfRule type="cellIs" dxfId="173" priority="17" operator="equal">
      <formula>"Schalke 04"</formula>
    </cfRule>
  </conditionalFormatting>
  <conditionalFormatting sqref="AG1:AG1048576">
    <cfRule type="top10" dxfId="172" priority="7" rank="3"/>
  </conditionalFormatting>
  <conditionalFormatting sqref="B11:B14 B16:B32">
    <cfRule type="expression" dxfId="171" priority="6">
      <formula>($AG11&gt;40)</formula>
    </cfRule>
  </conditionalFormatting>
  <conditionalFormatting sqref="B15">
    <cfRule type="expression" dxfId="170" priority="5">
      <formula>($AG15&gt;40)</formula>
    </cfRule>
  </conditionalFormatting>
  <conditionalFormatting sqref="B33:B34">
    <cfRule type="expression" dxfId="169" priority="4">
      <formula>($AG33&gt;40)</formula>
    </cfRule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2"/>
  <sheetViews>
    <sheetView topLeftCell="B1" workbookViewId="0">
      <pane xSplit="2" ySplit="6" topLeftCell="D23" activePane="bottomRight" state="frozen"/>
      <selection activeCell="B11" sqref="B11"/>
      <selection pane="topRight" activeCell="B11" sqref="B11"/>
      <selection pane="bottomLeft" activeCell="B11" sqref="B11"/>
      <selection pane="bottomRight" activeCell="B10" sqref="B10:AL34"/>
    </sheetView>
  </sheetViews>
  <sheetFormatPr baseColWidth="10" defaultColWidth="11.44140625" defaultRowHeight="10.199999999999999" x14ac:dyDescent="0.2"/>
  <cols>
    <col min="1" max="2" width="5.6640625" style="1" bestFit="1" customWidth="1"/>
    <col min="3" max="3" width="13.109375" style="1" bestFit="1" customWidth="1"/>
    <col min="4" max="5" width="3.44140625" style="1" customWidth="1"/>
    <col min="6" max="6" width="4.44140625" style="1" bestFit="1" customWidth="1"/>
    <col min="7" max="8" width="3.44140625" style="1" customWidth="1"/>
    <col min="9" max="9" width="4.44140625" style="1" bestFit="1" customWidth="1"/>
    <col min="10" max="10" width="3.44140625" style="16" customWidth="1"/>
    <col min="11" max="11" width="3.44140625" style="1" customWidth="1"/>
    <col min="12" max="12" width="4.44140625" style="1" customWidth="1"/>
    <col min="13" max="14" width="3.44140625" style="1" customWidth="1"/>
    <col min="15" max="15" width="4.44140625" style="1" bestFit="1" customWidth="1"/>
    <col min="16" max="17" width="3.44140625" style="1" customWidth="1"/>
    <col min="18" max="18" width="4.44140625" style="1" bestFit="1" customWidth="1"/>
    <col min="19" max="20" width="3.44140625" style="1" customWidth="1"/>
    <col min="21" max="21" width="4.44140625" style="1" bestFit="1" customWidth="1"/>
    <col min="22" max="23" width="3.44140625" style="1" customWidth="1"/>
    <col min="24" max="24" width="4.44140625" style="1" customWidth="1"/>
    <col min="25" max="26" width="3.44140625" style="1" customWidth="1"/>
    <col min="27" max="27" width="4.44140625" style="1" bestFit="1" customWidth="1"/>
    <col min="28" max="29" width="3.44140625" style="1" customWidth="1"/>
    <col min="30" max="30" width="4.44140625" style="16" bestFit="1" customWidth="1"/>
    <col min="31" max="32" width="3.44140625" style="1" customWidth="1"/>
    <col min="33" max="33" width="4.44140625" style="1" bestFit="1" customWidth="1"/>
    <col min="34" max="34" width="11.33203125" style="1" customWidth="1"/>
    <col min="35" max="35" width="5.109375" style="1" customWidth="1"/>
    <col min="36" max="37" width="5" style="1" customWidth="1"/>
    <col min="38" max="38" width="4" style="1" customWidth="1"/>
    <col min="39" max="39" width="11.44140625" style="3"/>
    <col min="40" max="16384" width="11.44140625" style="1"/>
  </cols>
  <sheetData>
    <row r="1" spans="1:39" ht="16.2" thickBot="1" x14ac:dyDescent="0.35">
      <c r="C1" s="2" t="s">
        <v>27</v>
      </c>
      <c r="AE1" s="20"/>
      <c r="AF1" s="72"/>
      <c r="AG1" s="72"/>
      <c r="AH1" s="48" t="s">
        <v>0</v>
      </c>
      <c r="AI1" s="49"/>
      <c r="AJ1" s="50"/>
      <c r="AK1" s="51"/>
      <c r="AL1" s="47"/>
      <c r="AM1" s="43"/>
    </row>
    <row r="2" spans="1:39" ht="12" thickBot="1" x14ac:dyDescent="0.25">
      <c r="C2" s="19"/>
      <c r="AE2" s="20"/>
      <c r="AF2" s="75"/>
      <c r="AG2" s="75"/>
      <c r="AH2" s="52" t="s">
        <v>2</v>
      </c>
      <c r="AI2" s="53"/>
      <c r="AJ2" s="49"/>
      <c r="AK2" s="54" t="s">
        <v>20</v>
      </c>
      <c r="AL2" s="4"/>
      <c r="AM2" s="43"/>
    </row>
    <row r="3" spans="1:39" ht="12" thickBot="1" x14ac:dyDescent="0.25">
      <c r="C3" s="19"/>
      <c r="AE3" s="20"/>
      <c r="AF3" s="20"/>
      <c r="AG3" s="20"/>
      <c r="AH3" s="55"/>
      <c r="AI3" s="56"/>
      <c r="AJ3" s="56"/>
      <c r="AK3" s="57"/>
      <c r="AL3" s="4"/>
      <c r="AM3" s="43"/>
    </row>
    <row r="4" spans="1:39" ht="12" x14ac:dyDescent="0.25">
      <c r="C4" s="19"/>
      <c r="D4" s="70" t="s">
        <v>66</v>
      </c>
      <c r="E4" s="71"/>
      <c r="F4" s="113"/>
      <c r="G4" s="70" t="s">
        <v>14</v>
      </c>
      <c r="H4" s="71"/>
      <c r="I4" s="113"/>
      <c r="J4" s="70" t="s">
        <v>19</v>
      </c>
      <c r="K4" s="71"/>
      <c r="L4" s="113"/>
      <c r="M4" s="70" t="s">
        <v>60</v>
      </c>
      <c r="N4" s="71"/>
      <c r="O4" s="113"/>
      <c r="P4" s="70" t="s">
        <v>61</v>
      </c>
      <c r="Q4" s="71"/>
      <c r="R4" s="113"/>
      <c r="S4" s="70" t="s">
        <v>104</v>
      </c>
      <c r="T4" s="71"/>
      <c r="U4" s="113"/>
      <c r="V4" s="70" t="s">
        <v>65</v>
      </c>
      <c r="W4" s="71"/>
      <c r="X4" s="113"/>
      <c r="Y4" s="70" t="s">
        <v>64</v>
      </c>
      <c r="Z4" s="71"/>
      <c r="AA4" s="113"/>
      <c r="AB4" s="122" t="s">
        <v>12</v>
      </c>
      <c r="AC4" s="71"/>
      <c r="AD4" s="113"/>
      <c r="AE4" s="70"/>
      <c r="AF4" s="71"/>
      <c r="AG4" s="113"/>
      <c r="AH4" s="58" t="s">
        <v>25</v>
      </c>
      <c r="AI4" s="59"/>
      <c r="AJ4" s="59"/>
      <c r="AK4" s="60" t="s">
        <v>3</v>
      </c>
      <c r="AL4" s="4"/>
      <c r="AM4" s="43"/>
    </row>
    <row r="5" spans="1:39" ht="12" thickBot="1" x14ac:dyDescent="0.25">
      <c r="C5" s="19"/>
      <c r="D5" s="22"/>
      <c r="E5" s="72"/>
      <c r="F5" s="114"/>
      <c r="G5" s="22"/>
      <c r="H5" s="72"/>
      <c r="I5" s="114"/>
      <c r="J5" s="22"/>
      <c r="K5" s="72"/>
      <c r="L5" s="114"/>
      <c r="M5" s="22"/>
      <c r="N5" s="72"/>
      <c r="O5" s="114"/>
      <c r="P5" s="22"/>
      <c r="Q5" s="72"/>
      <c r="R5" s="114"/>
      <c r="S5" s="22"/>
      <c r="T5" s="72"/>
      <c r="U5" s="114"/>
      <c r="V5" s="22"/>
      <c r="W5" s="72"/>
      <c r="X5" s="114"/>
      <c r="Y5" s="22"/>
      <c r="Z5" s="72"/>
      <c r="AA5" s="114"/>
      <c r="AB5" s="22"/>
      <c r="AC5" s="72"/>
      <c r="AD5" s="114"/>
      <c r="AE5" s="22"/>
      <c r="AF5" s="72"/>
      <c r="AG5" s="114"/>
      <c r="AH5" s="61" t="s">
        <v>24</v>
      </c>
      <c r="AI5" s="62"/>
      <c r="AJ5" s="62"/>
      <c r="AK5" s="63"/>
      <c r="AL5" s="4"/>
    </row>
    <row r="6" spans="1:39" ht="12" thickBot="1" x14ac:dyDescent="0.25">
      <c r="C6" s="20"/>
      <c r="D6" s="69" t="s">
        <v>16</v>
      </c>
      <c r="E6" s="73"/>
      <c r="F6" s="74"/>
      <c r="G6" s="69" t="s">
        <v>17</v>
      </c>
      <c r="H6" s="73"/>
      <c r="I6" s="74"/>
      <c r="J6" s="69" t="s">
        <v>63</v>
      </c>
      <c r="K6" s="73"/>
      <c r="L6" s="74"/>
      <c r="M6" s="69" t="s">
        <v>18</v>
      </c>
      <c r="N6" s="73"/>
      <c r="O6" s="74"/>
      <c r="P6" s="69" t="s">
        <v>15</v>
      </c>
      <c r="Q6" s="73"/>
      <c r="R6" s="74"/>
      <c r="S6" s="69" t="s">
        <v>22</v>
      </c>
      <c r="T6" s="73"/>
      <c r="U6" s="74"/>
      <c r="V6" s="69" t="s">
        <v>13</v>
      </c>
      <c r="W6" s="73"/>
      <c r="X6" s="74"/>
      <c r="Y6" s="69" t="s">
        <v>103</v>
      </c>
      <c r="Z6" s="73"/>
      <c r="AA6" s="74"/>
      <c r="AB6" s="69" t="s">
        <v>62</v>
      </c>
      <c r="AC6" s="73"/>
      <c r="AD6" s="74"/>
      <c r="AE6" s="69"/>
      <c r="AF6" s="73"/>
      <c r="AG6" s="74"/>
      <c r="AH6" s="55"/>
      <c r="AI6" s="56"/>
      <c r="AJ6" s="56"/>
      <c r="AK6" s="57"/>
      <c r="AL6" s="5"/>
    </row>
    <row r="7" spans="1:39" ht="13.8" thickBot="1" x14ac:dyDescent="0.3">
      <c r="C7" s="20"/>
      <c r="D7" s="115"/>
      <c r="E7" s="116"/>
      <c r="F7" s="117"/>
      <c r="G7" s="115"/>
      <c r="H7" s="116"/>
      <c r="I7" s="117"/>
      <c r="J7" s="115"/>
      <c r="K7" s="116"/>
      <c r="L7" s="117"/>
      <c r="M7" s="115"/>
      <c r="N7" s="116"/>
      <c r="O7" s="117"/>
      <c r="P7" s="115"/>
      <c r="Q7" s="116"/>
      <c r="R7" s="117"/>
      <c r="S7" s="115"/>
      <c r="T7" s="116"/>
      <c r="U7" s="117"/>
      <c r="V7" s="115"/>
      <c r="W7" s="116"/>
      <c r="X7" s="117"/>
      <c r="Y7" s="115"/>
      <c r="Z7" s="116"/>
      <c r="AA7" s="117"/>
      <c r="AB7" s="115"/>
      <c r="AC7" s="116"/>
      <c r="AD7" s="117"/>
      <c r="AE7" s="115"/>
      <c r="AF7" s="116"/>
      <c r="AG7" s="117"/>
      <c r="AH7" s="52" t="s">
        <v>26</v>
      </c>
      <c r="AI7" s="49"/>
      <c r="AJ7" s="64"/>
      <c r="AK7" s="65" t="s">
        <v>21</v>
      </c>
      <c r="AL7" s="68"/>
    </row>
    <row r="8" spans="1:39" ht="13.8" thickBot="1" x14ac:dyDescent="0.3">
      <c r="C8" s="20"/>
      <c r="D8" s="37"/>
      <c r="E8" s="66"/>
      <c r="F8" s="67"/>
      <c r="G8" s="37"/>
      <c r="H8" s="66"/>
      <c r="I8" s="67"/>
      <c r="J8" s="37"/>
      <c r="K8" s="66"/>
      <c r="L8" s="67"/>
      <c r="M8" s="37"/>
      <c r="N8" s="66"/>
      <c r="O8" s="67"/>
      <c r="P8" s="37"/>
      <c r="Q8" s="66"/>
      <c r="R8" s="67"/>
      <c r="S8" s="37"/>
      <c r="T8" s="66"/>
      <c r="U8" s="67"/>
      <c r="V8" s="37"/>
      <c r="W8" s="66"/>
      <c r="X8" s="67"/>
      <c r="Y8" s="37"/>
      <c r="Z8" s="66"/>
      <c r="AA8" s="67"/>
      <c r="AB8" s="37"/>
      <c r="AC8" s="66"/>
      <c r="AD8" s="67"/>
      <c r="AE8" s="37"/>
      <c r="AF8" s="66"/>
      <c r="AG8" s="67"/>
      <c r="AH8" s="44" t="s">
        <v>23</v>
      </c>
      <c r="AI8" s="45"/>
      <c r="AJ8" s="45"/>
      <c r="AK8" s="46"/>
      <c r="AL8" s="68"/>
    </row>
    <row r="9" spans="1:39" ht="10.8" thickBot="1" x14ac:dyDescent="0.25">
      <c r="C9" s="4"/>
      <c r="D9" s="118"/>
      <c r="E9" s="119"/>
      <c r="F9" s="120"/>
      <c r="G9" s="118"/>
      <c r="H9" s="119"/>
      <c r="I9" s="120"/>
      <c r="J9" s="118"/>
      <c r="K9" s="119"/>
      <c r="L9" s="120"/>
      <c r="M9" s="118"/>
      <c r="N9" s="119"/>
      <c r="O9" s="120"/>
      <c r="P9" s="118"/>
      <c r="Q9" s="119"/>
      <c r="R9" s="120"/>
      <c r="S9" s="118"/>
      <c r="T9" s="119"/>
      <c r="U9" s="120"/>
      <c r="V9" s="118"/>
      <c r="W9" s="119"/>
      <c r="X9" s="120"/>
      <c r="Y9" s="118"/>
      <c r="Z9" s="119"/>
      <c r="AA9" s="120"/>
      <c r="AB9" s="118"/>
      <c r="AC9" s="119"/>
      <c r="AD9" s="120"/>
      <c r="AE9" s="118"/>
      <c r="AF9" s="119"/>
      <c r="AG9" s="120"/>
      <c r="AH9" s="21" t="s">
        <v>4</v>
      </c>
      <c r="AI9" s="6" t="s">
        <v>4</v>
      </c>
      <c r="AJ9" s="7" t="s">
        <v>5</v>
      </c>
      <c r="AK9" s="8" t="s">
        <v>6</v>
      </c>
      <c r="AL9" s="9" t="s">
        <v>5</v>
      </c>
    </row>
    <row r="10" spans="1:39" ht="20.100000000000001" customHeight="1" thickBot="1" x14ac:dyDescent="0.35">
      <c r="A10" s="10" t="s">
        <v>7</v>
      </c>
      <c r="B10" s="10" t="s">
        <v>7</v>
      </c>
      <c r="C10" s="17" t="s">
        <v>8</v>
      </c>
      <c r="D10" s="110" t="s">
        <v>106</v>
      </c>
      <c r="E10" s="111" t="s">
        <v>106</v>
      </c>
      <c r="F10" s="112" t="s">
        <v>1</v>
      </c>
      <c r="G10" s="110" t="s">
        <v>105</v>
      </c>
      <c r="H10" s="111" t="s">
        <v>3</v>
      </c>
      <c r="I10" s="112" t="s">
        <v>1</v>
      </c>
      <c r="J10" s="110" t="s">
        <v>3</v>
      </c>
      <c r="K10" s="111" t="s">
        <v>105</v>
      </c>
      <c r="L10" s="112" t="s">
        <v>1</v>
      </c>
      <c r="M10" s="110" t="s">
        <v>105</v>
      </c>
      <c r="N10" s="111" t="s">
        <v>105</v>
      </c>
      <c r="O10" s="112" t="s">
        <v>1</v>
      </c>
      <c r="P10" s="110" t="s">
        <v>105</v>
      </c>
      <c r="Q10" s="111" t="s">
        <v>20</v>
      </c>
      <c r="R10" s="112" t="s">
        <v>1</v>
      </c>
      <c r="S10" s="110" t="s">
        <v>105</v>
      </c>
      <c r="T10" s="111" t="s">
        <v>105</v>
      </c>
      <c r="U10" s="112" t="s">
        <v>1</v>
      </c>
      <c r="V10" s="110" t="s">
        <v>106</v>
      </c>
      <c r="W10" s="111" t="s">
        <v>3</v>
      </c>
      <c r="X10" s="112" t="s">
        <v>1</v>
      </c>
      <c r="Y10" s="110" t="s">
        <v>105</v>
      </c>
      <c r="Z10" s="111" t="s">
        <v>105</v>
      </c>
      <c r="AA10" s="112" t="s">
        <v>1</v>
      </c>
      <c r="AB10" s="110" t="s">
        <v>106</v>
      </c>
      <c r="AC10" s="111" t="s">
        <v>20</v>
      </c>
      <c r="AD10" s="112" t="s">
        <v>1</v>
      </c>
      <c r="AE10" s="41"/>
      <c r="AF10" s="41"/>
      <c r="AG10" s="42"/>
      <c r="AH10" s="18" t="s">
        <v>9</v>
      </c>
      <c r="AI10" s="11" t="s">
        <v>10</v>
      </c>
      <c r="AJ10" s="12" t="s">
        <v>10</v>
      </c>
      <c r="AK10" s="13" t="s">
        <v>4</v>
      </c>
      <c r="AL10" s="14"/>
    </row>
    <row r="11" spans="1:39" ht="24.9" customHeight="1" thickBot="1" x14ac:dyDescent="0.3">
      <c r="A11" s="35">
        <f t="shared" ref="A11:A33" si="0">AL11</f>
        <v>1</v>
      </c>
      <c r="B11" s="35">
        <f t="shared" ref="B11:B34" si="1">AL11</f>
        <v>1</v>
      </c>
      <c r="C11" s="27" t="str">
        <f>'1.Spieltag'!B14</f>
        <v>shiny</v>
      </c>
      <c r="D11" s="23" t="s">
        <v>105</v>
      </c>
      <c r="E11" s="24" t="s">
        <v>3</v>
      </c>
      <c r="F11" s="25">
        <f t="shared" ref="F11:F33" si="2">IF(OR(EXACT($D$10,D11)*(EXACT($E$10,E11)))=TRUE,$AK$7,IF(($E$10-$D$10=E11-D11),$AK$4,IF(OR(EXACT($D$10&gt;$E$10,D11&gt;E11)*EXACT($D$10=$E$10,D11=E11)*EXACT($D$10&lt;$E$10,D11&lt;E11)),$AK$2,0)))</f>
        <v>0</v>
      </c>
      <c r="G11" s="23" t="s">
        <v>20</v>
      </c>
      <c r="H11" s="24" t="s">
        <v>106</v>
      </c>
      <c r="I11" s="25">
        <f t="shared" ref="I11:I33" si="3">IF(OR(EXACT($G$10,G11)*(EXACT($H$10,H11)))=TRUE,$AK$7,IF(($H$10-$G$10=H11-G11),$AK$4,IF(OR(EXACT($G$10&gt;$H$10,G11&gt;H11)*EXACT($G$10=$H$10,G11=H11)*EXACT($G$10&lt;$H$10,G11&lt;H11)),$AK$2,0)))</f>
        <v>0</v>
      </c>
      <c r="J11" s="23" t="s">
        <v>20</v>
      </c>
      <c r="K11" s="24" t="s">
        <v>106</v>
      </c>
      <c r="L11" s="36" t="str">
        <f t="shared" ref="L11:L33" si="4">IF(OR(EXACT($J$10,J11)*(EXACT($K$10,K11)))=TRUE,$AK$7,IF(($K$10-$J$10=K11-J11),$AK$4,IF(OR(EXACT($J$10&gt;$K$10,J11&gt;K11)*EXACT($J$10=$K$10,J11=K11)*EXACT($J$10&lt;$K$10,J11&lt;K11)),$AK$2,0)))</f>
        <v>3</v>
      </c>
      <c r="M11" s="23" t="s">
        <v>105</v>
      </c>
      <c r="N11" s="24" t="s">
        <v>105</v>
      </c>
      <c r="O11" s="36" t="str">
        <f t="shared" ref="O11:O33" si="5">IF(OR(EXACT($M$10,M11)*(EXACT($N$10,N11)))=TRUE,$AK$7,IF(($N$10-$M$10=N11-M11),$AK$4,IF(OR(EXACT($M$10&gt;$N$10,M11&gt;N11)*EXACT($M$10=$N$10,M11=N11)*EXACT($M$10&lt;$N$10,M11&lt;N11)),$AK$2,0)))</f>
        <v>5</v>
      </c>
      <c r="P11" s="23" t="s">
        <v>20</v>
      </c>
      <c r="Q11" s="24" t="s">
        <v>105</v>
      </c>
      <c r="R11" s="25">
        <f t="shared" ref="R11:R33" si="6">IF(OR(EXACT($P$10,P11)*(EXACT($Q$10,Q11)))=TRUE,$AK$7,IF(($Q$10-$P$10=Q11-P11),$AK$4,IF(OR(EXACT($P$10&gt;$Q$10,P11&gt;Q11)*EXACT($P$10=$Q$10,P11=Q11)*EXACT($P$10&lt;$Q$10,P11&lt;Q11)),$AK$2,0)))</f>
        <v>0</v>
      </c>
      <c r="S11" s="23" t="s">
        <v>105</v>
      </c>
      <c r="T11" s="24" t="s">
        <v>105</v>
      </c>
      <c r="U11" s="25" t="str">
        <f t="shared" ref="U11:U33" si="7">IF(OR(EXACT($S$10,S11)*(EXACT($T$10,T11)))=TRUE,$AK$7,IF(($T$10-$S$10=T11-S11),$AK$4,IF(OR(EXACT($S$10&gt;$T$10,S11&gt;T11)*EXACT($S$10=$T$10,S11=T11)*EXACT($S$10&lt;$T$10,S11&lt;T11)),$AK$2,0)))</f>
        <v>5</v>
      </c>
      <c r="V11" s="23" t="s">
        <v>105</v>
      </c>
      <c r="W11" s="24" t="s">
        <v>20</v>
      </c>
      <c r="X11" s="25" t="str">
        <f t="shared" ref="X11:X33" si="8">IF(OR(EXACT($V$10,V11)*(EXACT($W$10,W11)))=TRUE,$AK$7,IF(($W$10-$V$10=W11-V11),$AK$4,IF(OR(EXACT($V$10&gt;$W$10,V11&gt;W11)*EXACT($V$10=$W$10,V11=W11)*EXACT($V$10&lt;$W$10,V11&lt;W11)),$AK$2,0)))</f>
        <v>2</v>
      </c>
      <c r="Y11" s="23" t="s">
        <v>20</v>
      </c>
      <c r="Z11" s="24" t="s">
        <v>106</v>
      </c>
      <c r="AA11" s="25">
        <f t="shared" ref="AA11:AA33" si="9">IF(OR(EXACT($Y$10,Y11)*(EXACT($Z$10,Z11)))=TRUE,$AK$7,IF(($Z$10-$Y$10=Z11-Y11),$AK$4,IF(OR(EXACT($Y$10&gt;$Z$10,Y11&gt;Z11)*EXACT($Y$10=$Z$10,Y11=Z11)*EXACT($Y$10&lt;$Z$10,Y11&lt;Z11)),$AK$2,0)))</f>
        <v>0</v>
      </c>
      <c r="AB11" s="23" t="s">
        <v>20</v>
      </c>
      <c r="AC11" s="24" t="s">
        <v>106</v>
      </c>
      <c r="AD11" s="123">
        <f t="shared" ref="AD11:AD33" si="10">IF(OR(EXACT($AB$10,AB11)*(EXACT($AC$10,AC11)))=TRUE,$AK$7,IF(($AC$10-$AB$10=AC11-AB11),$AK$4,IF(OR(EXACT($AB$10&gt;$AC$10,AB11&gt;AC11)*EXACT($AB$10=$AC$10,AB11=AC11)*EXACT($AB$10&lt;$AC$10,AB11&lt;AC11)),$AK$2,0)))*2*2</f>
        <v>0</v>
      </c>
      <c r="AE11" s="26"/>
      <c r="AF11" s="24"/>
      <c r="AG11" s="25"/>
      <c r="AH11" s="27">
        <f>AD11+L11+I11+AA11+X11+R11+O11+F11+U11+AG11</f>
        <v>15</v>
      </c>
      <c r="AI11" s="28">
        <f>'1.Spieltag'!AJ14</f>
        <v>14</v>
      </c>
      <c r="AJ11" s="29">
        <f>'1.Spieltag'!AK14</f>
        <v>4</v>
      </c>
      <c r="AK11" s="30">
        <f t="shared" ref="AK11:AK33" si="11">AH11+AI11</f>
        <v>29</v>
      </c>
      <c r="AL11" s="31">
        <f t="shared" ref="AL11:AL33" si="12">RANK(AK11,$AK$11:$AK$33)</f>
        <v>1</v>
      </c>
    </row>
    <row r="12" spans="1:39" ht="24.9" customHeight="1" thickBot="1" x14ac:dyDescent="0.3">
      <c r="A12" s="35">
        <f t="shared" si="0"/>
        <v>2</v>
      </c>
      <c r="B12" s="35">
        <f t="shared" si="1"/>
        <v>2</v>
      </c>
      <c r="C12" s="27" t="str">
        <f>'1.Spieltag'!B19</f>
        <v>UltraGE</v>
      </c>
      <c r="D12" s="23" t="s">
        <v>105</v>
      </c>
      <c r="E12" s="24" t="s">
        <v>105</v>
      </c>
      <c r="F12" s="25" t="str">
        <f t="shared" si="2"/>
        <v>3</v>
      </c>
      <c r="G12" s="23" t="s">
        <v>20</v>
      </c>
      <c r="H12" s="24" t="s">
        <v>106</v>
      </c>
      <c r="I12" s="25">
        <f t="shared" si="3"/>
        <v>0</v>
      </c>
      <c r="J12" s="23" t="s">
        <v>20</v>
      </c>
      <c r="K12" s="24" t="s">
        <v>106</v>
      </c>
      <c r="L12" s="36" t="str">
        <f t="shared" si="4"/>
        <v>3</v>
      </c>
      <c r="M12" s="23" t="s">
        <v>105</v>
      </c>
      <c r="N12" s="24" t="s">
        <v>20</v>
      </c>
      <c r="O12" s="36">
        <f t="shared" si="5"/>
        <v>0</v>
      </c>
      <c r="P12" s="23" t="s">
        <v>105</v>
      </c>
      <c r="Q12" s="24" t="s">
        <v>20</v>
      </c>
      <c r="R12" s="25" t="str">
        <f t="shared" si="6"/>
        <v>5</v>
      </c>
      <c r="S12" s="23" t="s">
        <v>20</v>
      </c>
      <c r="T12" s="24" t="s">
        <v>106</v>
      </c>
      <c r="U12" s="25">
        <f t="shared" si="7"/>
        <v>0</v>
      </c>
      <c r="V12" s="23" t="s">
        <v>106</v>
      </c>
      <c r="W12" s="24" t="s">
        <v>3</v>
      </c>
      <c r="X12" s="25" t="str">
        <f t="shared" si="8"/>
        <v>5</v>
      </c>
      <c r="Y12" s="23" t="s">
        <v>3</v>
      </c>
      <c r="Z12" s="24" t="s">
        <v>106</v>
      </c>
      <c r="AA12" s="25">
        <f t="shared" si="9"/>
        <v>0</v>
      </c>
      <c r="AB12" s="23" t="s">
        <v>3</v>
      </c>
      <c r="AC12" s="24" t="s">
        <v>106</v>
      </c>
      <c r="AD12" s="123">
        <f t="shared" si="10"/>
        <v>0</v>
      </c>
      <c r="AE12" s="34"/>
      <c r="AF12" s="32"/>
      <c r="AG12" s="25"/>
      <c r="AH12" s="27">
        <f>AD12+L12+I12+AA12+X12+R12+O12+F12+U12+AG12</f>
        <v>16</v>
      </c>
      <c r="AI12" s="28">
        <f>'1.Spieltag'!AJ19</f>
        <v>9</v>
      </c>
      <c r="AJ12" s="29">
        <f>'1.Spieltag'!AK18</f>
        <v>8</v>
      </c>
      <c r="AK12" s="30">
        <f t="shared" si="11"/>
        <v>25</v>
      </c>
      <c r="AL12" s="31">
        <f t="shared" si="12"/>
        <v>2</v>
      </c>
    </row>
    <row r="13" spans="1:39" ht="24.9" customHeight="1" thickBot="1" x14ac:dyDescent="0.3">
      <c r="A13" s="35">
        <f t="shared" si="0"/>
        <v>3</v>
      </c>
      <c r="B13" s="35">
        <f t="shared" si="1"/>
        <v>3</v>
      </c>
      <c r="C13" s="27" t="str">
        <f>'1.Spieltag'!B11</f>
        <v>atschi91</v>
      </c>
      <c r="D13" s="23" t="s">
        <v>106</v>
      </c>
      <c r="E13" s="24" t="s">
        <v>20</v>
      </c>
      <c r="F13" s="25">
        <f t="shared" si="2"/>
        <v>0</v>
      </c>
      <c r="G13" s="23" t="s">
        <v>105</v>
      </c>
      <c r="H13" s="24" t="s">
        <v>106</v>
      </c>
      <c r="I13" s="25">
        <f t="shared" si="3"/>
        <v>0</v>
      </c>
      <c r="J13" s="23" t="s">
        <v>20</v>
      </c>
      <c r="K13" s="24" t="s">
        <v>105</v>
      </c>
      <c r="L13" s="36" t="str">
        <f t="shared" si="4"/>
        <v>2</v>
      </c>
      <c r="M13" s="23" t="s">
        <v>105</v>
      </c>
      <c r="N13" s="24" t="s">
        <v>106</v>
      </c>
      <c r="O13" s="36">
        <f t="shared" si="5"/>
        <v>0</v>
      </c>
      <c r="P13" s="23" t="s">
        <v>105</v>
      </c>
      <c r="Q13" s="24" t="s">
        <v>105</v>
      </c>
      <c r="R13" s="25">
        <f t="shared" si="6"/>
        <v>0</v>
      </c>
      <c r="S13" s="23" t="s">
        <v>105</v>
      </c>
      <c r="T13" s="24" t="s">
        <v>105</v>
      </c>
      <c r="U13" s="25" t="str">
        <f t="shared" si="7"/>
        <v>5</v>
      </c>
      <c r="V13" s="23" t="s">
        <v>105</v>
      </c>
      <c r="W13" s="24" t="s">
        <v>106</v>
      </c>
      <c r="X13" s="25">
        <f t="shared" si="8"/>
        <v>0</v>
      </c>
      <c r="Y13" s="23" t="s">
        <v>20</v>
      </c>
      <c r="Z13" s="24" t="s">
        <v>106</v>
      </c>
      <c r="AA13" s="25">
        <f t="shared" si="9"/>
        <v>0</v>
      </c>
      <c r="AB13" s="23" t="s">
        <v>3</v>
      </c>
      <c r="AC13" s="24" t="s">
        <v>106</v>
      </c>
      <c r="AD13" s="123">
        <f t="shared" si="10"/>
        <v>0</v>
      </c>
      <c r="AE13" s="34"/>
      <c r="AF13" s="32"/>
      <c r="AG13" s="25"/>
      <c r="AH13" s="27">
        <f>AD13+L13+I13+AA13+X13+R13+O13+F13+U13+AG13</f>
        <v>7</v>
      </c>
      <c r="AI13" s="28">
        <f>'1.Spieltag'!AJ11</f>
        <v>17</v>
      </c>
      <c r="AJ13" s="29">
        <f>'1.Spieltag'!AK11</f>
        <v>1</v>
      </c>
      <c r="AK13" s="30">
        <f t="shared" si="11"/>
        <v>24</v>
      </c>
      <c r="AL13" s="31">
        <f t="shared" si="12"/>
        <v>3</v>
      </c>
    </row>
    <row r="14" spans="1:39" ht="24.9" customHeight="1" thickBot="1" x14ac:dyDescent="0.3">
      <c r="A14" s="35">
        <f t="shared" si="0"/>
        <v>4</v>
      </c>
      <c r="B14" s="35">
        <f t="shared" si="1"/>
        <v>4</v>
      </c>
      <c r="C14" s="27" t="str">
        <f>'1.Spieltag'!B21</f>
        <v>Jubby</v>
      </c>
      <c r="D14" s="23" t="s">
        <v>106</v>
      </c>
      <c r="E14" s="24" t="s">
        <v>3</v>
      </c>
      <c r="F14" s="25">
        <f t="shared" si="2"/>
        <v>0</v>
      </c>
      <c r="G14" s="23" t="s">
        <v>20</v>
      </c>
      <c r="H14" s="24" t="s">
        <v>20</v>
      </c>
      <c r="I14" s="25">
        <f t="shared" si="3"/>
        <v>0</v>
      </c>
      <c r="J14" s="23" t="s">
        <v>3</v>
      </c>
      <c r="K14" s="24" t="s">
        <v>105</v>
      </c>
      <c r="L14" s="36" t="str">
        <f t="shared" si="4"/>
        <v>5</v>
      </c>
      <c r="M14" s="23" t="s">
        <v>105</v>
      </c>
      <c r="N14" s="24" t="s">
        <v>20</v>
      </c>
      <c r="O14" s="36">
        <f t="shared" si="5"/>
        <v>0</v>
      </c>
      <c r="P14" s="23" t="s">
        <v>105</v>
      </c>
      <c r="Q14" s="24" t="s">
        <v>20</v>
      </c>
      <c r="R14" s="25" t="str">
        <f t="shared" si="6"/>
        <v>5</v>
      </c>
      <c r="S14" s="23" t="s">
        <v>20</v>
      </c>
      <c r="T14" s="24" t="s">
        <v>20</v>
      </c>
      <c r="U14" s="25" t="str">
        <f t="shared" si="7"/>
        <v>3</v>
      </c>
      <c r="V14" s="23" t="s">
        <v>106</v>
      </c>
      <c r="W14" s="24" t="s">
        <v>108</v>
      </c>
      <c r="X14" s="25" t="str">
        <f t="shared" si="8"/>
        <v>2</v>
      </c>
      <c r="Y14" s="23" t="s">
        <v>20</v>
      </c>
      <c r="Z14" s="24" t="s">
        <v>106</v>
      </c>
      <c r="AA14" s="25">
        <f t="shared" si="9"/>
        <v>0</v>
      </c>
      <c r="AB14" s="23" t="s">
        <v>20</v>
      </c>
      <c r="AC14" s="24" t="s">
        <v>105</v>
      </c>
      <c r="AD14" s="123">
        <f t="shared" si="10"/>
        <v>0</v>
      </c>
      <c r="AE14" s="34"/>
      <c r="AF14" s="32"/>
      <c r="AG14" s="25"/>
      <c r="AH14" s="27">
        <f>AD14+L14+I14+AA14+X14+R14+O14+F14+U14+AG14</f>
        <v>15</v>
      </c>
      <c r="AI14" s="28">
        <f>'1.Spieltag'!AJ21</f>
        <v>8</v>
      </c>
      <c r="AJ14" s="29">
        <f>'1.Spieltag'!AK22</f>
        <v>10</v>
      </c>
      <c r="AK14" s="30">
        <f t="shared" si="11"/>
        <v>23</v>
      </c>
      <c r="AL14" s="31">
        <f t="shared" si="12"/>
        <v>4</v>
      </c>
    </row>
    <row r="15" spans="1:39" ht="24.9" customHeight="1" thickBot="1" x14ac:dyDescent="0.3">
      <c r="A15" s="35">
        <f t="shared" si="0"/>
        <v>5</v>
      </c>
      <c r="B15" s="35">
        <f t="shared" si="1"/>
        <v>5</v>
      </c>
      <c r="C15" s="27" t="str">
        <f>'1.Spieltag'!B29</f>
        <v>Fabian1904</v>
      </c>
      <c r="D15" s="23" t="s">
        <v>106</v>
      </c>
      <c r="E15" s="24" t="s">
        <v>108</v>
      </c>
      <c r="F15" s="25">
        <f t="shared" si="2"/>
        <v>0</v>
      </c>
      <c r="G15" s="23" t="s">
        <v>105</v>
      </c>
      <c r="H15" s="24" t="s">
        <v>106</v>
      </c>
      <c r="I15" s="25">
        <f t="shared" si="3"/>
        <v>0</v>
      </c>
      <c r="J15" s="23" t="s">
        <v>20</v>
      </c>
      <c r="K15" s="24" t="s">
        <v>106</v>
      </c>
      <c r="L15" s="36" t="str">
        <f t="shared" si="4"/>
        <v>3</v>
      </c>
      <c r="M15" s="23" t="s">
        <v>105</v>
      </c>
      <c r="N15" s="24" t="s">
        <v>3</v>
      </c>
      <c r="O15" s="36">
        <f t="shared" si="5"/>
        <v>0</v>
      </c>
      <c r="P15" s="23" t="s">
        <v>106</v>
      </c>
      <c r="Q15" s="24" t="s">
        <v>20</v>
      </c>
      <c r="R15" s="25" t="str">
        <f t="shared" si="6"/>
        <v>2</v>
      </c>
      <c r="S15" s="23" t="s">
        <v>105</v>
      </c>
      <c r="T15" s="24" t="s">
        <v>20</v>
      </c>
      <c r="U15" s="25">
        <f t="shared" si="7"/>
        <v>0</v>
      </c>
      <c r="V15" s="23" t="s">
        <v>106</v>
      </c>
      <c r="W15" s="24" t="s">
        <v>3</v>
      </c>
      <c r="X15" s="25" t="str">
        <f t="shared" si="8"/>
        <v>5</v>
      </c>
      <c r="Y15" s="23" t="s">
        <v>105</v>
      </c>
      <c r="Z15" s="24" t="s">
        <v>105</v>
      </c>
      <c r="AA15" s="25" t="str">
        <f t="shared" si="9"/>
        <v>5</v>
      </c>
      <c r="AB15" s="23" t="s">
        <v>20</v>
      </c>
      <c r="AC15" s="24" t="s">
        <v>106</v>
      </c>
      <c r="AD15" s="123">
        <f t="shared" si="10"/>
        <v>0</v>
      </c>
      <c r="AE15" s="34"/>
      <c r="AF15" s="32"/>
      <c r="AG15" s="25"/>
      <c r="AH15" s="27">
        <f>AD15+I15+X15+R15+AA15+L15+O15+F15+U15+AG15</f>
        <v>15</v>
      </c>
      <c r="AI15" s="28">
        <f>'1.Spieltag'!AJ29</f>
        <v>5</v>
      </c>
      <c r="AJ15" s="29">
        <f>'1.Spieltag'!AK29</f>
        <v>19</v>
      </c>
      <c r="AK15" s="30">
        <f t="shared" si="11"/>
        <v>20</v>
      </c>
      <c r="AL15" s="31">
        <f t="shared" si="12"/>
        <v>5</v>
      </c>
      <c r="AM15" s="1"/>
    </row>
    <row r="16" spans="1:39" ht="24.9" customHeight="1" thickBot="1" x14ac:dyDescent="0.3">
      <c r="A16" s="35">
        <f t="shared" si="0"/>
        <v>5</v>
      </c>
      <c r="B16" s="35">
        <f t="shared" si="1"/>
        <v>5</v>
      </c>
      <c r="C16" s="27" t="str">
        <f>'1.Spieltag'!B17</f>
        <v>schalke-willi</v>
      </c>
      <c r="D16" s="23" t="s">
        <v>105</v>
      </c>
      <c r="E16" s="24" t="s">
        <v>3</v>
      </c>
      <c r="F16" s="25">
        <f t="shared" si="2"/>
        <v>0</v>
      </c>
      <c r="G16" s="23" t="s">
        <v>20</v>
      </c>
      <c r="H16" s="24" t="s">
        <v>106</v>
      </c>
      <c r="I16" s="25">
        <f t="shared" si="3"/>
        <v>0</v>
      </c>
      <c r="J16" s="23" t="s">
        <v>3</v>
      </c>
      <c r="K16" s="24" t="s">
        <v>105</v>
      </c>
      <c r="L16" s="36" t="str">
        <f t="shared" si="4"/>
        <v>5</v>
      </c>
      <c r="M16" s="23" t="s">
        <v>20</v>
      </c>
      <c r="N16" s="24" t="s">
        <v>105</v>
      </c>
      <c r="O16" s="36">
        <f t="shared" si="5"/>
        <v>0</v>
      </c>
      <c r="P16" s="23" t="s">
        <v>105</v>
      </c>
      <c r="Q16" s="24" t="s">
        <v>105</v>
      </c>
      <c r="R16" s="25">
        <f t="shared" si="6"/>
        <v>0</v>
      </c>
      <c r="S16" s="23" t="s">
        <v>105</v>
      </c>
      <c r="T16" s="24" t="s">
        <v>105</v>
      </c>
      <c r="U16" s="25" t="str">
        <f t="shared" si="7"/>
        <v>5</v>
      </c>
      <c r="V16" s="23" t="s">
        <v>20</v>
      </c>
      <c r="W16" s="24" t="s">
        <v>20</v>
      </c>
      <c r="X16" s="25">
        <f t="shared" si="8"/>
        <v>0</v>
      </c>
      <c r="Y16" s="23" t="s">
        <v>108</v>
      </c>
      <c r="Z16" s="24" t="s">
        <v>106</v>
      </c>
      <c r="AA16" s="25">
        <f t="shared" si="9"/>
        <v>0</v>
      </c>
      <c r="AB16" s="23" t="s">
        <v>108</v>
      </c>
      <c r="AC16" s="24" t="s">
        <v>105</v>
      </c>
      <c r="AD16" s="123">
        <f t="shared" si="10"/>
        <v>0</v>
      </c>
      <c r="AE16" s="34"/>
      <c r="AF16" s="32"/>
      <c r="AG16" s="25"/>
      <c r="AH16" s="27">
        <f>AD16+L16+I16+AA16+X16+R16+O16+F16+U16+AG16</f>
        <v>10</v>
      </c>
      <c r="AI16" s="28">
        <f>'1.Spieltag'!AJ17</f>
        <v>10</v>
      </c>
      <c r="AJ16" s="29">
        <f>'1.Spieltag'!AK17</f>
        <v>7</v>
      </c>
      <c r="AK16" s="30">
        <f t="shared" si="11"/>
        <v>20</v>
      </c>
      <c r="AL16" s="31">
        <f t="shared" si="12"/>
        <v>5</v>
      </c>
      <c r="AM16" s="1"/>
    </row>
    <row r="17" spans="1:39" ht="24.9" customHeight="1" thickBot="1" x14ac:dyDescent="0.3">
      <c r="A17" s="35">
        <f t="shared" si="0"/>
        <v>7</v>
      </c>
      <c r="B17" s="35">
        <f t="shared" si="1"/>
        <v>7</v>
      </c>
      <c r="C17" s="27" t="str">
        <f>'1.Spieltag'!B31</f>
        <v>Hans 04</v>
      </c>
      <c r="D17" s="23" t="s">
        <v>105</v>
      </c>
      <c r="E17" s="24" t="s">
        <v>3</v>
      </c>
      <c r="F17" s="25">
        <f t="shared" si="2"/>
        <v>0</v>
      </c>
      <c r="G17" s="23" t="s">
        <v>20</v>
      </c>
      <c r="H17" s="24" t="s">
        <v>105</v>
      </c>
      <c r="I17" s="25">
        <f t="shared" si="3"/>
        <v>0</v>
      </c>
      <c r="J17" s="23" t="s">
        <v>3</v>
      </c>
      <c r="K17" s="24" t="s">
        <v>105</v>
      </c>
      <c r="L17" s="36" t="str">
        <f t="shared" si="4"/>
        <v>5</v>
      </c>
      <c r="M17" s="23" t="s">
        <v>105</v>
      </c>
      <c r="N17" s="24" t="s">
        <v>20</v>
      </c>
      <c r="O17" s="36">
        <f t="shared" si="5"/>
        <v>0</v>
      </c>
      <c r="P17" s="23" t="s">
        <v>20</v>
      </c>
      <c r="Q17" s="24" t="s">
        <v>20</v>
      </c>
      <c r="R17" s="25">
        <f t="shared" si="6"/>
        <v>0</v>
      </c>
      <c r="S17" s="23" t="s">
        <v>105</v>
      </c>
      <c r="T17" s="24" t="s">
        <v>105</v>
      </c>
      <c r="U17" s="25" t="str">
        <f t="shared" si="7"/>
        <v>5</v>
      </c>
      <c r="V17" s="23" t="s">
        <v>106</v>
      </c>
      <c r="W17" s="24" t="s">
        <v>3</v>
      </c>
      <c r="X17" s="25" t="str">
        <f t="shared" si="8"/>
        <v>5</v>
      </c>
      <c r="Y17" s="23" t="s">
        <v>20</v>
      </c>
      <c r="Z17" s="24" t="s">
        <v>106</v>
      </c>
      <c r="AA17" s="25">
        <f t="shared" si="9"/>
        <v>0</v>
      </c>
      <c r="AB17" s="23" t="s">
        <v>3</v>
      </c>
      <c r="AC17" s="24" t="s">
        <v>105</v>
      </c>
      <c r="AD17" s="123">
        <f t="shared" si="10"/>
        <v>0</v>
      </c>
      <c r="AE17" s="34"/>
      <c r="AF17" s="32"/>
      <c r="AG17" s="25"/>
      <c r="AH17" s="27">
        <f>AD17+I17+X17+R17+AA17+L17+O17+F17+U17+AG17</f>
        <v>15</v>
      </c>
      <c r="AI17" s="28">
        <f>'1.Spieltag'!AJ31</f>
        <v>4</v>
      </c>
      <c r="AJ17" s="29">
        <f>'1.Spieltag'!AK31</f>
        <v>21</v>
      </c>
      <c r="AK17" s="30">
        <f t="shared" si="11"/>
        <v>19</v>
      </c>
      <c r="AL17" s="31">
        <f t="shared" si="12"/>
        <v>7</v>
      </c>
      <c r="AM17" s="1"/>
    </row>
    <row r="18" spans="1:39" ht="24.9" customHeight="1" thickBot="1" x14ac:dyDescent="0.3">
      <c r="A18" s="35">
        <f t="shared" si="0"/>
        <v>7</v>
      </c>
      <c r="B18" s="35">
        <f t="shared" si="1"/>
        <v>7</v>
      </c>
      <c r="C18" s="27" t="str">
        <f>'1.Spieltag'!B23</f>
        <v>Lola04</v>
      </c>
      <c r="D18" s="23" t="s">
        <v>105</v>
      </c>
      <c r="E18" s="24" t="s">
        <v>20</v>
      </c>
      <c r="F18" s="25">
        <f t="shared" si="2"/>
        <v>0</v>
      </c>
      <c r="G18" s="23" t="s">
        <v>20</v>
      </c>
      <c r="H18" s="24" t="s">
        <v>106</v>
      </c>
      <c r="I18" s="25">
        <f t="shared" si="3"/>
        <v>0</v>
      </c>
      <c r="J18" s="23" t="s">
        <v>3</v>
      </c>
      <c r="K18" s="24" t="s">
        <v>105</v>
      </c>
      <c r="L18" s="36" t="str">
        <f t="shared" si="4"/>
        <v>5</v>
      </c>
      <c r="M18" s="23" t="s">
        <v>105</v>
      </c>
      <c r="N18" s="24" t="s">
        <v>105</v>
      </c>
      <c r="O18" s="36" t="str">
        <f t="shared" si="5"/>
        <v>5</v>
      </c>
      <c r="P18" s="23" t="s">
        <v>20</v>
      </c>
      <c r="Q18" s="24" t="s">
        <v>105</v>
      </c>
      <c r="R18" s="25">
        <f t="shared" si="6"/>
        <v>0</v>
      </c>
      <c r="S18" s="23" t="s">
        <v>105</v>
      </c>
      <c r="T18" s="24" t="s">
        <v>106</v>
      </c>
      <c r="U18" s="25">
        <f t="shared" si="7"/>
        <v>0</v>
      </c>
      <c r="V18" s="23" t="s">
        <v>105</v>
      </c>
      <c r="W18" s="24" t="s">
        <v>3</v>
      </c>
      <c r="X18" s="25" t="str">
        <f t="shared" si="8"/>
        <v>2</v>
      </c>
      <c r="Y18" s="23" t="s">
        <v>3</v>
      </c>
      <c r="Z18" s="24" t="s">
        <v>106</v>
      </c>
      <c r="AA18" s="25">
        <f t="shared" si="9"/>
        <v>0</v>
      </c>
      <c r="AB18" s="23" t="s">
        <v>20</v>
      </c>
      <c r="AC18" s="24" t="s">
        <v>106</v>
      </c>
      <c r="AD18" s="123">
        <f t="shared" si="10"/>
        <v>0</v>
      </c>
      <c r="AE18" s="33"/>
      <c r="AF18" s="32"/>
      <c r="AG18" s="25"/>
      <c r="AH18" s="27">
        <f t="shared" ref="AH18:AH25" si="13">AD18+L18+I18+AA18+X18+R18+O18+F18+U18+AG18</f>
        <v>12</v>
      </c>
      <c r="AI18" s="28">
        <f>'1.Spieltag'!AJ23</f>
        <v>7</v>
      </c>
      <c r="AJ18" s="29">
        <f>'1.Spieltag'!AK23</f>
        <v>13</v>
      </c>
      <c r="AK18" s="30">
        <f t="shared" si="11"/>
        <v>19</v>
      </c>
      <c r="AL18" s="31">
        <f t="shared" si="12"/>
        <v>7</v>
      </c>
      <c r="AM18" s="1"/>
    </row>
    <row r="19" spans="1:39" ht="24.9" customHeight="1" thickBot="1" x14ac:dyDescent="0.3">
      <c r="A19" s="35">
        <f t="shared" si="0"/>
        <v>7</v>
      </c>
      <c r="B19" s="35">
        <f t="shared" si="1"/>
        <v>7</v>
      </c>
      <c r="C19" s="27" t="str">
        <f>'1.Spieltag'!B16</f>
        <v>Silfa04</v>
      </c>
      <c r="D19" s="23" t="s">
        <v>105</v>
      </c>
      <c r="E19" s="24" t="s">
        <v>108</v>
      </c>
      <c r="F19" s="25">
        <f t="shared" si="2"/>
        <v>0</v>
      </c>
      <c r="G19" s="23" t="s">
        <v>20</v>
      </c>
      <c r="H19" s="24" t="s">
        <v>20</v>
      </c>
      <c r="I19" s="25">
        <f t="shared" si="3"/>
        <v>0</v>
      </c>
      <c r="J19" s="23" t="s">
        <v>20</v>
      </c>
      <c r="K19" s="24" t="s">
        <v>106</v>
      </c>
      <c r="L19" s="36" t="str">
        <f t="shared" si="4"/>
        <v>3</v>
      </c>
      <c r="M19" s="23" t="s">
        <v>106</v>
      </c>
      <c r="N19" s="24" t="s">
        <v>3</v>
      </c>
      <c r="O19" s="36">
        <f t="shared" si="5"/>
        <v>0</v>
      </c>
      <c r="P19" s="23" t="s">
        <v>105</v>
      </c>
      <c r="Q19" s="24" t="s">
        <v>105</v>
      </c>
      <c r="R19" s="25">
        <f t="shared" si="6"/>
        <v>0</v>
      </c>
      <c r="S19" s="23" t="s">
        <v>106</v>
      </c>
      <c r="T19" s="24" t="s">
        <v>106</v>
      </c>
      <c r="U19" s="25" t="str">
        <f t="shared" si="7"/>
        <v>3</v>
      </c>
      <c r="V19" s="23" t="s">
        <v>105</v>
      </c>
      <c r="W19" s="24" t="s">
        <v>21</v>
      </c>
      <c r="X19" s="25" t="str">
        <f t="shared" si="8"/>
        <v>2</v>
      </c>
      <c r="Y19" s="23" t="s">
        <v>108</v>
      </c>
      <c r="Z19" s="24" t="s">
        <v>106</v>
      </c>
      <c r="AA19" s="25">
        <f t="shared" si="9"/>
        <v>0</v>
      </c>
      <c r="AB19" s="23" t="s">
        <v>3</v>
      </c>
      <c r="AC19" s="24" t="s">
        <v>105</v>
      </c>
      <c r="AD19" s="123">
        <f t="shared" si="10"/>
        <v>0</v>
      </c>
      <c r="AE19" s="34"/>
      <c r="AF19" s="32"/>
      <c r="AG19" s="25"/>
      <c r="AH19" s="27">
        <f t="shared" si="13"/>
        <v>8</v>
      </c>
      <c r="AI19" s="28">
        <f>'1.Spieltag'!AJ16</f>
        <v>11</v>
      </c>
      <c r="AJ19" s="29">
        <f>'1.Spieltag'!AK16</f>
        <v>6</v>
      </c>
      <c r="AK19" s="30">
        <f t="shared" si="11"/>
        <v>19</v>
      </c>
      <c r="AL19" s="31">
        <f t="shared" si="12"/>
        <v>7</v>
      </c>
      <c r="AM19" s="1"/>
    </row>
    <row r="20" spans="1:39" ht="24.9" customHeight="1" thickBot="1" x14ac:dyDescent="0.3">
      <c r="A20" s="35">
        <f t="shared" si="0"/>
        <v>7</v>
      </c>
      <c r="B20" s="35">
        <f t="shared" si="1"/>
        <v>7</v>
      </c>
      <c r="C20" s="27" t="str">
        <f>'1.Spieltag'!B12</f>
        <v>Silja04</v>
      </c>
      <c r="D20" s="23" t="s">
        <v>105</v>
      </c>
      <c r="E20" s="24" t="s">
        <v>20</v>
      </c>
      <c r="F20" s="25">
        <f t="shared" si="2"/>
        <v>0</v>
      </c>
      <c r="G20" s="23" t="s">
        <v>20</v>
      </c>
      <c r="H20" s="24" t="s">
        <v>105</v>
      </c>
      <c r="I20" s="25">
        <f t="shared" si="3"/>
        <v>0</v>
      </c>
      <c r="J20" s="23" t="s">
        <v>20</v>
      </c>
      <c r="K20" s="24" t="s">
        <v>105</v>
      </c>
      <c r="L20" s="36" t="str">
        <f t="shared" si="4"/>
        <v>2</v>
      </c>
      <c r="M20" s="23" t="s">
        <v>105</v>
      </c>
      <c r="N20" s="24" t="s">
        <v>20</v>
      </c>
      <c r="O20" s="36">
        <f t="shared" si="5"/>
        <v>0</v>
      </c>
      <c r="P20" s="23" t="s">
        <v>20</v>
      </c>
      <c r="Q20" s="24" t="s">
        <v>105</v>
      </c>
      <c r="R20" s="25">
        <f t="shared" si="6"/>
        <v>0</v>
      </c>
      <c r="S20" s="23" t="s">
        <v>20</v>
      </c>
      <c r="T20" s="24" t="s">
        <v>106</v>
      </c>
      <c r="U20" s="25">
        <f t="shared" si="7"/>
        <v>0</v>
      </c>
      <c r="V20" s="23" t="s">
        <v>105</v>
      </c>
      <c r="W20" s="24" t="s">
        <v>3</v>
      </c>
      <c r="X20" s="25" t="str">
        <f t="shared" si="8"/>
        <v>2</v>
      </c>
      <c r="Y20" s="23" t="s">
        <v>3</v>
      </c>
      <c r="Z20" s="24" t="s">
        <v>106</v>
      </c>
      <c r="AA20" s="25">
        <f t="shared" si="9"/>
        <v>0</v>
      </c>
      <c r="AB20" s="23" t="s">
        <v>20</v>
      </c>
      <c r="AC20" s="24" t="s">
        <v>105</v>
      </c>
      <c r="AD20" s="123">
        <f t="shared" si="10"/>
        <v>0</v>
      </c>
      <c r="AE20" s="34"/>
      <c r="AF20" s="32"/>
      <c r="AG20" s="25"/>
      <c r="AH20" s="27">
        <f t="shared" si="13"/>
        <v>4</v>
      </c>
      <c r="AI20" s="28">
        <f>'1.Spieltag'!AJ12</f>
        <v>15</v>
      </c>
      <c r="AJ20" s="29">
        <f>'1.Spieltag'!AK13</f>
        <v>2</v>
      </c>
      <c r="AK20" s="30">
        <f t="shared" si="11"/>
        <v>19</v>
      </c>
      <c r="AL20" s="31">
        <f t="shared" si="12"/>
        <v>7</v>
      </c>
      <c r="AM20" s="1"/>
    </row>
    <row r="21" spans="1:39" ht="24.9" customHeight="1" thickBot="1" x14ac:dyDescent="0.3">
      <c r="A21" s="35">
        <f t="shared" si="0"/>
        <v>11</v>
      </c>
      <c r="B21" s="35">
        <f t="shared" si="1"/>
        <v>11</v>
      </c>
      <c r="C21" s="27" t="str">
        <f>'1.Spieltag'!B20</f>
        <v>cilli37</v>
      </c>
      <c r="D21" s="23" t="s">
        <v>105</v>
      </c>
      <c r="E21" s="24" t="s">
        <v>3</v>
      </c>
      <c r="F21" s="25">
        <f t="shared" si="2"/>
        <v>0</v>
      </c>
      <c r="G21" s="23" t="s">
        <v>3</v>
      </c>
      <c r="H21" s="24" t="s">
        <v>20</v>
      </c>
      <c r="I21" s="25">
        <f t="shared" si="3"/>
        <v>0</v>
      </c>
      <c r="J21" s="23" t="s">
        <v>3</v>
      </c>
      <c r="K21" s="24" t="s">
        <v>105</v>
      </c>
      <c r="L21" s="36" t="str">
        <f t="shared" si="4"/>
        <v>5</v>
      </c>
      <c r="M21" s="23" t="s">
        <v>105</v>
      </c>
      <c r="N21" s="24" t="s">
        <v>20</v>
      </c>
      <c r="O21" s="36">
        <f t="shared" si="5"/>
        <v>0</v>
      </c>
      <c r="P21" s="23" t="s">
        <v>105</v>
      </c>
      <c r="Q21" s="24" t="s">
        <v>105</v>
      </c>
      <c r="R21" s="25">
        <f t="shared" si="6"/>
        <v>0</v>
      </c>
      <c r="S21" s="23" t="s">
        <v>20</v>
      </c>
      <c r="T21" s="24" t="s">
        <v>20</v>
      </c>
      <c r="U21" s="25" t="str">
        <f t="shared" si="7"/>
        <v>3</v>
      </c>
      <c r="V21" s="23" t="s">
        <v>105</v>
      </c>
      <c r="W21" s="24" t="s">
        <v>3</v>
      </c>
      <c r="X21" s="25" t="str">
        <f t="shared" si="8"/>
        <v>2</v>
      </c>
      <c r="Y21" s="23" t="s">
        <v>21</v>
      </c>
      <c r="Z21" s="24" t="s">
        <v>105</v>
      </c>
      <c r="AA21" s="25">
        <f t="shared" si="9"/>
        <v>0</v>
      </c>
      <c r="AB21" s="23" t="s">
        <v>3</v>
      </c>
      <c r="AC21" s="24" t="s">
        <v>106</v>
      </c>
      <c r="AD21" s="123">
        <f t="shared" si="10"/>
        <v>0</v>
      </c>
      <c r="AE21" s="34"/>
      <c r="AF21" s="32"/>
      <c r="AG21" s="25"/>
      <c r="AH21" s="27">
        <f t="shared" si="13"/>
        <v>10</v>
      </c>
      <c r="AI21" s="28">
        <f>'1.Spieltag'!AJ20</f>
        <v>8</v>
      </c>
      <c r="AJ21" s="29">
        <f>'1.Spieltag'!AK21</f>
        <v>10</v>
      </c>
      <c r="AK21" s="30">
        <f t="shared" si="11"/>
        <v>18</v>
      </c>
      <c r="AL21" s="31">
        <f t="shared" si="12"/>
        <v>11</v>
      </c>
      <c r="AM21" s="1"/>
    </row>
    <row r="22" spans="1:39" ht="24.9" customHeight="1" thickBot="1" x14ac:dyDescent="0.3">
      <c r="A22" s="35">
        <f t="shared" si="0"/>
        <v>11</v>
      </c>
      <c r="B22" s="35">
        <f t="shared" si="1"/>
        <v>11</v>
      </c>
      <c r="C22" s="27" t="str">
        <f>'1.Spieltag'!B15</f>
        <v>Franzi 04</v>
      </c>
      <c r="D22" s="23" t="s">
        <v>105</v>
      </c>
      <c r="E22" s="24" t="s">
        <v>3</v>
      </c>
      <c r="F22" s="25">
        <f t="shared" si="2"/>
        <v>0</v>
      </c>
      <c r="G22" s="23" t="s">
        <v>20</v>
      </c>
      <c r="H22" s="24" t="s">
        <v>105</v>
      </c>
      <c r="I22" s="25">
        <f t="shared" si="3"/>
        <v>0</v>
      </c>
      <c r="J22" s="23" t="s">
        <v>20</v>
      </c>
      <c r="K22" s="24" t="s">
        <v>106</v>
      </c>
      <c r="L22" s="36" t="str">
        <f t="shared" si="4"/>
        <v>3</v>
      </c>
      <c r="M22" s="23" t="s">
        <v>105</v>
      </c>
      <c r="N22" s="24" t="s">
        <v>20</v>
      </c>
      <c r="O22" s="36">
        <f t="shared" si="5"/>
        <v>0</v>
      </c>
      <c r="P22" s="23" t="s">
        <v>20</v>
      </c>
      <c r="Q22" s="24" t="s">
        <v>105</v>
      </c>
      <c r="R22" s="25">
        <f t="shared" si="6"/>
        <v>0</v>
      </c>
      <c r="S22" s="23" t="s">
        <v>105</v>
      </c>
      <c r="T22" s="24" t="s">
        <v>20</v>
      </c>
      <c r="U22" s="25">
        <f t="shared" si="7"/>
        <v>0</v>
      </c>
      <c r="V22" s="23" t="s">
        <v>106</v>
      </c>
      <c r="W22" s="24" t="s">
        <v>108</v>
      </c>
      <c r="X22" s="25" t="str">
        <f t="shared" si="8"/>
        <v>2</v>
      </c>
      <c r="Y22" s="23" t="s">
        <v>20</v>
      </c>
      <c r="Z22" s="24" t="s">
        <v>106</v>
      </c>
      <c r="AA22" s="25">
        <f t="shared" si="9"/>
        <v>0</v>
      </c>
      <c r="AB22" s="23" t="s">
        <v>20</v>
      </c>
      <c r="AC22" s="24" t="s">
        <v>105</v>
      </c>
      <c r="AD22" s="123">
        <f t="shared" si="10"/>
        <v>0</v>
      </c>
      <c r="AE22" s="34"/>
      <c r="AF22" s="32"/>
      <c r="AG22" s="25"/>
      <c r="AH22" s="27">
        <f t="shared" si="13"/>
        <v>5</v>
      </c>
      <c r="AI22" s="28">
        <f>'1.Spieltag'!AJ15</f>
        <v>13</v>
      </c>
      <c r="AJ22" s="29">
        <f>'1.Spieltag'!AK15</f>
        <v>5</v>
      </c>
      <c r="AK22" s="30">
        <f t="shared" si="11"/>
        <v>18</v>
      </c>
      <c r="AL22" s="31">
        <f t="shared" si="12"/>
        <v>11</v>
      </c>
      <c r="AM22" s="1"/>
    </row>
    <row r="23" spans="1:39" ht="24.9" customHeight="1" thickBot="1" x14ac:dyDescent="0.3">
      <c r="A23" s="35">
        <f t="shared" si="0"/>
        <v>11</v>
      </c>
      <c r="B23" s="35">
        <f t="shared" si="1"/>
        <v>11</v>
      </c>
      <c r="C23" s="27" t="str">
        <f>'1.Spieltag'!B28</f>
        <v>ralle04</v>
      </c>
      <c r="D23" s="23" t="s">
        <v>105</v>
      </c>
      <c r="E23" s="24" t="s">
        <v>20</v>
      </c>
      <c r="F23" s="25">
        <f t="shared" si="2"/>
        <v>0</v>
      </c>
      <c r="G23" s="23" t="s">
        <v>3</v>
      </c>
      <c r="H23" s="24" t="s">
        <v>20</v>
      </c>
      <c r="I23" s="25">
        <f t="shared" si="3"/>
        <v>0</v>
      </c>
      <c r="J23" s="23" t="s">
        <v>20</v>
      </c>
      <c r="K23" s="24" t="s">
        <v>105</v>
      </c>
      <c r="L23" s="36" t="str">
        <f t="shared" si="4"/>
        <v>2</v>
      </c>
      <c r="M23" s="23" t="s">
        <v>105</v>
      </c>
      <c r="N23" s="24" t="s">
        <v>105</v>
      </c>
      <c r="O23" s="36" t="str">
        <f t="shared" si="5"/>
        <v>5</v>
      </c>
      <c r="P23" s="23" t="s">
        <v>20</v>
      </c>
      <c r="Q23" s="24" t="s">
        <v>106</v>
      </c>
      <c r="R23" s="25">
        <f t="shared" si="6"/>
        <v>0</v>
      </c>
      <c r="S23" s="23" t="s">
        <v>106</v>
      </c>
      <c r="T23" s="24" t="s">
        <v>106</v>
      </c>
      <c r="U23" s="25" t="str">
        <f t="shared" si="7"/>
        <v>3</v>
      </c>
      <c r="V23" s="23" t="s">
        <v>105</v>
      </c>
      <c r="W23" s="24" t="s">
        <v>3</v>
      </c>
      <c r="X23" s="25" t="str">
        <f t="shared" si="8"/>
        <v>2</v>
      </c>
      <c r="Y23" s="23" t="s">
        <v>3</v>
      </c>
      <c r="Z23" s="24" t="s">
        <v>105</v>
      </c>
      <c r="AA23" s="25">
        <f t="shared" si="9"/>
        <v>0</v>
      </c>
      <c r="AB23" s="23" t="s">
        <v>3</v>
      </c>
      <c r="AC23" s="24" t="s">
        <v>105</v>
      </c>
      <c r="AD23" s="123">
        <f t="shared" si="10"/>
        <v>0</v>
      </c>
      <c r="AE23" s="34"/>
      <c r="AF23" s="32"/>
      <c r="AG23" s="25"/>
      <c r="AH23" s="27">
        <f t="shared" si="13"/>
        <v>12</v>
      </c>
      <c r="AI23" s="28">
        <f>'1.Spieltag'!AJ28</f>
        <v>6</v>
      </c>
      <c r="AJ23" s="29">
        <f>'1.Spieltag'!AK28</f>
        <v>15</v>
      </c>
      <c r="AK23" s="30">
        <f t="shared" si="11"/>
        <v>18</v>
      </c>
      <c r="AL23" s="31">
        <f t="shared" si="12"/>
        <v>11</v>
      </c>
      <c r="AM23" s="1"/>
    </row>
    <row r="24" spans="1:39" ht="24.9" customHeight="1" thickBot="1" x14ac:dyDescent="0.3">
      <c r="A24" s="35">
        <f t="shared" si="0"/>
        <v>14</v>
      </c>
      <c r="B24" s="35">
        <f t="shared" si="1"/>
        <v>14</v>
      </c>
      <c r="C24" s="27" t="str">
        <f>'1.Spieltag'!B13</f>
        <v>SkillFailer</v>
      </c>
      <c r="D24" s="23" t="s">
        <v>106</v>
      </c>
      <c r="E24" s="24" t="s">
        <v>20</v>
      </c>
      <c r="F24" s="25">
        <f t="shared" si="2"/>
        <v>0</v>
      </c>
      <c r="G24" s="23" t="s">
        <v>3</v>
      </c>
      <c r="H24" s="24" t="s">
        <v>105</v>
      </c>
      <c r="I24" s="25">
        <f t="shared" si="3"/>
        <v>0</v>
      </c>
      <c r="J24" s="23" t="s">
        <v>20</v>
      </c>
      <c r="K24" s="24" t="s">
        <v>20</v>
      </c>
      <c r="L24" s="36">
        <f t="shared" si="4"/>
        <v>0</v>
      </c>
      <c r="M24" s="23" t="s">
        <v>106</v>
      </c>
      <c r="N24" s="24" t="s">
        <v>20</v>
      </c>
      <c r="O24" s="36">
        <f t="shared" si="5"/>
        <v>0</v>
      </c>
      <c r="P24" s="23" t="s">
        <v>105</v>
      </c>
      <c r="Q24" s="24" t="s">
        <v>105</v>
      </c>
      <c r="R24" s="25">
        <f t="shared" si="6"/>
        <v>0</v>
      </c>
      <c r="S24" s="23" t="s">
        <v>20</v>
      </c>
      <c r="T24" s="24" t="s">
        <v>105</v>
      </c>
      <c r="U24" s="25">
        <f t="shared" si="7"/>
        <v>0</v>
      </c>
      <c r="V24" s="23" t="s">
        <v>106</v>
      </c>
      <c r="W24" s="24" t="s">
        <v>108</v>
      </c>
      <c r="X24" s="25" t="str">
        <f t="shared" si="8"/>
        <v>2</v>
      </c>
      <c r="Y24" s="23" t="s">
        <v>3</v>
      </c>
      <c r="Z24" s="24" t="s">
        <v>105</v>
      </c>
      <c r="AA24" s="25">
        <f t="shared" si="9"/>
        <v>0</v>
      </c>
      <c r="AB24" s="23" t="s">
        <v>105</v>
      </c>
      <c r="AC24" s="24" t="s">
        <v>106</v>
      </c>
      <c r="AD24" s="123">
        <f t="shared" si="10"/>
        <v>0</v>
      </c>
      <c r="AE24" s="34"/>
      <c r="AF24" s="32"/>
      <c r="AG24" s="25"/>
      <c r="AH24" s="27">
        <f t="shared" si="13"/>
        <v>2</v>
      </c>
      <c r="AI24" s="28">
        <f>'1.Spieltag'!AJ13</f>
        <v>15</v>
      </c>
      <c r="AJ24" s="29">
        <f>'1.Spieltag'!AK12</f>
        <v>2</v>
      </c>
      <c r="AK24" s="30">
        <f t="shared" si="11"/>
        <v>17</v>
      </c>
      <c r="AL24" s="31">
        <f t="shared" si="12"/>
        <v>14</v>
      </c>
      <c r="AM24" s="1"/>
    </row>
    <row r="25" spans="1:39" ht="24.9" customHeight="1" thickBot="1" x14ac:dyDescent="0.3">
      <c r="A25" s="35">
        <f t="shared" si="0"/>
        <v>15</v>
      </c>
      <c r="B25" s="35">
        <f t="shared" si="1"/>
        <v>15</v>
      </c>
      <c r="C25" s="27" t="str">
        <f>'1.Spieltag'!B25</f>
        <v>gaby04</v>
      </c>
      <c r="D25" s="23" t="s">
        <v>106</v>
      </c>
      <c r="E25" s="24" t="s">
        <v>20</v>
      </c>
      <c r="F25" s="25">
        <f t="shared" si="2"/>
        <v>0</v>
      </c>
      <c r="G25" s="23" t="s">
        <v>20</v>
      </c>
      <c r="H25" s="24" t="s">
        <v>105</v>
      </c>
      <c r="I25" s="25">
        <f t="shared" si="3"/>
        <v>0</v>
      </c>
      <c r="J25" s="23" t="s">
        <v>20</v>
      </c>
      <c r="K25" s="24" t="s">
        <v>106</v>
      </c>
      <c r="L25" s="36" t="str">
        <f t="shared" si="4"/>
        <v>3</v>
      </c>
      <c r="M25" s="23" t="s">
        <v>105</v>
      </c>
      <c r="N25" s="24" t="s">
        <v>105</v>
      </c>
      <c r="O25" s="36" t="str">
        <f t="shared" si="5"/>
        <v>5</v>
      </c>
      <c r="P25" s="23" t="s">
        <v>20</v>
      </c>
      <c r="Q25" s="24" t="s">
        <v>105</v>
      </c>
      <c r="R25" s="25">
        <f t="shared" si="6"/>
        <v>0</v>
      </c>
      <c r="S25" s="23" t="s">
        <v>20</v>
      </c>
      <c r="T25" s="24" t="s">
        <v>106</v>
      </c>
      <c r="U25" s="25">
        <f t="shared" si="7"/>
        <v>0</v>
      </c>
      <c r="V25" s="23" t="s">
        <v>106</v>
      </c>
      <c r="W25" s="24" t="s">
        <v>20</v>
      </c>
      <c r="X25" s="25" t="str">
        <f t="shared" si="8"/>
        <v>2</v>
      </c>
      <c r="Y25" s="23" t="s">
        <v>20</v>
      </c>
      <c r="Z25" s="24" t="s">
        <v>106</v>
      </c>
      <c r="AA25" s="25">
        <f t="shared" si="9"/>
        <v>0</v>
      </c>
      <c r="AB25" s="23" t="s">
        <v>20</v>
      </c>
      <c r="AC25" s="24" t="s">
        <v>106</v>
      </c>
      <c r="AD25" s="123">
        <f t="shared" si="10"/>
        <v>0</v>
      </c>
      <c r="AE25" s="34"/>
      <c r="AF25" s="32"/>
      <c r="AG25" s="25"/>
      <c r="AH25" s="27">
        <f t="shared" si="13"/>
        <v>10</v>
      </c>
      <c r="AI25" s="28">
        <f>'1.Spieltag'!AJ25</f>
        <v>6</v>
      </c>
      <c r="AJ25" s="29">
        <f>'1.Spieltag'!AK26</f>
        <v>15</v>
      </c>
      <c r="AK25" s="30">
        <f t="shared" si="11"/>
        <v>16</v>
      </c>
      <c r="AL25" s="31">
        <f t="shared" si="12"/>
        <v>15</v>
      </c>
      <c r="AM25" s="1"/>
    </row>
    <row r="26" spans="1:39" ht="24.9" customHeight="1" thickBot="1" x14ac:dyDescent="0.3">
      <c r="A26" s="35">
        <f t="shared" si="0"/>
        <v>15</v>
      </c>
      <c r="B26" s="35">
        <f t="shared" si="1"/>
        <v>15</v>
      </c>
      <c r="C26" s="27" t="str">
        <f>'1.Spieltag'!B30</f>
        <v>Schalkekalle</v>
      </c>
      <c r="D26" s="23" t="s">
        <v>20</v>
      </c>
      <c r="E26" s="24" t="s">
        <v>20</v>
      </c>
      <c r="F26" s="25" t="str">
        <f t="shared" si="2"/>
        <v>3</v>
      </c>
      <c r="G26" s="23" t="s">
        <v>3</v>
      </c>
      <c r="H26" s="24" t="s">
        <v>105</v>
      </c>
      <c r="I26" s="25">
        <f t="shared" si="3"/>
        <v>0</v>
      </c>
      <c r="J26" s="23" t="s">
        <v>20</v>
      </c>
      <c r="K26" s="24" t="s">
        <v>106</v>
      </c>
      <c r="L26" s="36" t="str">
        <f t="shared" si="4"/>
        <v>3</v>
      </c>
      <c r="M26" s="23" t="s">
        <v>105</v>
      </c>
      <c r="N26" s="24" t="s">
        <v>105</v>
      </c>
      <c r="O26" s="36" t="str">
        <f t="shared" si="5"/>
        <v>5</v>
      </c>
      <c r="P26" s="23" t="s">
        <v>105</v>
      </c>
      <c r="Q26" s="24" t="s">
        <v>105</v>
      </c>
      <c r="R26" s="25">
        <f t="shared" si="6"/>
        <v>0</v>
      </c>
      <c r="S26" s="23" t="s">
        <v>105</v>
      </c>
      <c r="T26" s="24" t="s">
        <v>106</v>
      </c>
      <c r="U26" s="25">
        <f t="shared" si="7"/>
        <v>0</v>
      </c>
      <c r="V26" s="23" t="s">
        <v>105</v>
      </c>
      <c r="W26" s="24" t="s">
        <v>105</v>
      </c>
      <c r="X26" s="25">
        <f t="shared" si="8"/>
        <v>0</v>
      </c>
      <c r="Y26" s="23" t="s">
        <v>20</v>
      </c>
      <c r="Z26" s="24" t="s">
        <v>106</v>
      </c>
      <c r="AA26" s="25">
        <f t="shared" si="9"/>
        <v>0</v>
      </c>
      <c r="AB26" s="23" t="s">
        <v>108</v>
      </c>
      <c r="AC26" s="24" t="s">
        <v>106</v>
      </c>
      <c r="AD26" s="123">
        <f t="shared" si="10"/>
        <v>0</v>
      </c>
      <c r="AE26" s="34"/>
      <c r="AF26" s="32"/>
      <c r="AG26" s="25"/>
      <c r="AH26" s="27">
        <f>AD26+I26+X26+R26+AA26+L26+O26+F26+U26+AG26</f>
        <v>11</v>
      </c>
      <c r="AI26" s="28">
        <f>'1.Spieltag'!AJ30</f>
        <v>5</v>
      </c>
      <c r="AJ26" s="29">
        <f>'1.Spieltag'!AK30</f>
        <v>19</v>
      </c>
      <c r="AK26" s="30">
        <f t="shared" si="11"/>
        <v>16</v>
      </c>
      <c r="AL26" s="31">
        <f t="shared" si="12"/>
        <v>15</v>
      </c>
      <c r="AM26" s="1"/>
    </row>
    <row r="27" spans="1:39" ht="24.9" customHeight="1" thickBot="1" x14ac:dyDescent="0.3">
      <c r="A27" s="35">
        <f t="shared" si="0"/>
        <v>17</v>
      </c>
      <c r="B27" s="35">
        <f t="shared" si="1"/>
        <v>17</v>
      </c>
      <c r="C27" s="27" t="str">
        <f>'1.Spieltag'!B32</f>
        <v>archie04</v>
      </c>
      <c r="D27" s="23" t="s">
        <v>106</v>
      </c>
      <c r="E27" s="24" t="s">
        <v>3</v>
      </c>
      <c r="F27" s="25">
        <f t="shared" si="2"/>
        <v>0</v>
      </c>
      <c r="G27" s="23" t="s">
        <v>20</v>
      </c>
      <c r="H27" s="24" t="s">
        <v>105</v>
      </c>
      <c r="I27" s="25">
        <f t="shared" si="3"/>
        <v>0</v>
      </c>
      <c r="J27" s="23" t="s">
        <v>20</v>
      </c>
      <c r="K27" s="24" t="s">
        <v>20</v>
      </c>
      <c r="L27" s="36">
        <f t="shared" si="4"/>
        <v>0</v>
      </c>
      <c r="M27" s="23" t="s">
        <v>20</v>
      </c>
      <c r="N27" s="24" t="s">
        <v>20</v>
      </c>
      <c r="O27" s="36" t="str">
        <f t="shared" si="5"/>
        <v>3</v>
      </c>
      <c r="P27" s="23" t="s">
        <v>105</v>
      </c>
      <c r="Q27" s="24" t="s">
        <v>20</v>
      </c>
      <c r="R27" s="25" t="str">
        <f t="shared" si="6"/>
        <v>5</v>
      </c>
      <c r="S27" s="23" t="s">
        <v>20</v>
      </c>
      <c r="T27" s="24" t="s">
        <v>105</v>
      </c>
      <c r="U27" s="25">
        <f t="shared" si="7"/>
        <v>0</v>
      </c>
      <c r="V27" s="23" t="s">
        <v>105</v>
      </c>
      <c r="W27" s="24" t="s">
        <v>105</v>
      </c>
      <c r="X27" s="25">
        <f t="shared" si="8"/>
        <v>0</v>
      </c>
      <c r="Y27" s="23" t="s">
        <v>105</v>
      </c>
      <c r="Z27" s="24" t="s">
        <v>105</v>
      </c>
      <c r="AA27" s="25" t="str">
        <f t="shared" si="9"/>
        <v>5</v>
      </c>
      <c r="AB27" s="23" t="s">
        <v>108</v>
      </c>
      <c r="AC27" s="24" t="s">
        <v>106</v>
      </c>
      <c r="AD27" s="123">
        <f t="shared" si="10"/>
        <v>0</v>
      </c>
      <c r="AE27" s="34"/>
      <c r="AF27" s="32"/>
      <c r="AG27" s="25"/>
      <c r="AH27" s="27">
        <f>AD27+I27+X27+R27+AA27+L27+O27+F27+U27+AG27</f>
        <v>13</v>
      </c>
      <c r="AI27" s="28">
        <f>'1.Spieltag'!AJ32</f>
        <v>2</v>
      </c>
      <c r="AJ27" s="29">
        <f>'1.Spieltag'!AK32</f>
        <v>22</v>
      </c>
      <c r="AK27" s="30">
        <f t="shared" si="11"/>
        <v>15</v>
      </c>
      <c r="AL27" s="31">
        <f t="shared" si="12"/>
        <v>17</v>
      </c>
      <c r="AM27" s="1"/>
    </row>
    <row r="28" spans="1:39" ht="24.9" customHeight="1" thickBot="1" x14ac:dyDescent="0.3">
      <c r="A28" s="35">
        <f t="shared" si="0"/>
        <v>17</v>
      </c>
      <c r="B28" s="35">
        <f t="shared" si="1"/>
        <v>17</v>
      </c>
      <c r="C28" s="27" t="str">
        <f>'1.Spieltag'!B27</f>
        <v>Mike04</v>
      </c>
      <c r="D28" s="23" t="s">
        <v>106</v>
      </c>
      <c r="E28" s="24" t="s">
        <v>105</v>
      </c>
      <c r="F28" s="25">
        <f t="shared" si="2"/>
        <v>0</v>
      </c>
      <c r="G28" s="23" t="s">
        <v>20</v>
      </c>
      <c r="H28" s="24" t="s">
        <v>105</v>
      </c>
      <c r="I28" s="25">
        <f t="shared" si="3"/>
        <v>0</v>
      </c>
      <c r="J28" s="23" t="s">
        <v>3</v>
      </c>
      <c r="K28" s="24" t="s">
        <v>106</v>
      </c>
      <c r="L28" s="36" t="str">
        <f t="shared" si="4"/>
        <v>2</v>
      </c>
      <c r="M28" s="23" t="s">
        <v>105</v>
      </c>
      <c r="N28" s="24" t="s">
        <v>20</v>
      </c>
      <c r="O28" s="36">
        <f t="shared" si="5"/>
        <v>0</v>
      </c>
      <c r="P28" s="23" t="s">
        <v>20</v>
      </c>
      <c r="Q28" s="24" t="s">
        <v>20</v>
      </c>
      <c r="R28" s="25">
        <f t="shared" si="6"/>
        <v>0</v>
      </c>
      <c r="S28" s="23" t="s">
        <v>105</v>
      </c>
      <c r="T28" s="24" t="s">
        <v>105</v>
      </c>
      <c r="U28" s="25" t="str">
        <f t="shared" si="7"/>
        <v>5</v>
      </c>
      <c r="V28" s="23" t="s">
        <v>105</v>
      </c>
      <c r="W28" s="24" t="s">
        <v>3</v>
      </c>
      <c r="X28" s="25" t="str">
        <f t="shared" si="8"/>
        <v>2</v>
      </c>
      <c r="Y28" s="23" t="s">
        <v>20</v>
      </c>
      <c r="Z28" s="24" t="s">
        <v>105</v>
      </c>
      <c r="AA28" s="25">
        <f t="shared" si="9"/>
        <v>0</v>
      </c>
      <c r="AB28" s="23" t="s">
        <v>20</v>
      </c>
      <c r="AC28" s="24" t="s">
        <v>106</v>
      </c>
      <c r="AD28" s="123">
        <f t="shared" si="10"/>
        <v>0</v>
      </c>
      <c r="AE28" s="34"/>
      <c r="AF28" s="32"/>
      <c r="AG28" s="25"/>
      <c r="AH28" s="27">
        <f>AD28+L28+I28+AA28+X28+R28+O28+F28+U28+AG28</f>
        <v>9</v>
      </c>
      <c r="AI28" s="28">
        <f>'1.Spieltag'!AJ27</f>
        <v>6</v>
      </c>
      <c r="AJ28" s="29">
        <f>'1.Spieltag'!AK27</f>
        <v>15</v>
      </c>
      <c r="AK28" s="30">
        <f t="shared" si="11"/>
        <v>15</v>
      </c>
      <c r="AL28" s="31">
        <f t="shared" si="12"/>
        <v>17</v>
      </c>
      <c r="AM28" s="1"/>
    </row>
    <row r="29" spans="1:39" ht="24.9" customHeight="1" thickBot="1" x14ac:dyDescent="0.3">
      <c r="A29" s="35">
        <f t="shared" si="0"/>
        <v>19</v>
      </c>
      <c r="B29" s="35">
        <f t="shared" si="1"/>
        <v>19</v>
      </c>
      <c r="C29" s="27" t="str">
        <f>'1.Spieltag'!B22</f>
        <v>Master1</v>
      </c>
      <c r="D29" s="23" t="s">
        <v>105</v>
      </c>
      <c r="E29" s="24" t="s">
        <v>20</v>
      </c>
      <c r="F29" s="25">
        <f t="shared" si="2"/>
        <v>0</v>
      </c>
      <c r="G29" s="23" t="s">
        <v>3</v>
      </c>
      <c r="H29" s="24" t="s">
        <v>105</v>
      </c>
      <c r="I29" s="25">
        <f t="shared" si="3"/>
        <v>0</v>
      </c>
      <c r="J29" s="23" t="s">
        <v>20</v>
      </c>
      <c r="K29" s="24" t="s">
        <v>106</v>
      </c>
      <c r="L29" s="36" t="str">
        <f t="shared" si="4"/>
        <v>3</v>
      </c>
      <c r="M29" s="23" t="s">
        <v>105</v>
      </c>
      <c r="N29" s="24" t="s">
        <v>20</v>
      </c>
      <c r="O29" s="36">
        <f t="shared" si="5"/>
        <v>0</v>
      </c>
      <c r="P29" s="23" t="s">
        <v>20</v>
      </c>
      <c r="Q29" s="24" t="s">
        <v>20</v>
      </c>
      <c r="R29" s="25">
        <f t="shared" si="6"/>
        <v>0</v>
      </c>
      <c r="S29" s="23" t="s">
        <v>20</v>
      </c>
      <c r="T29" s="24" t="s">
        <v>105</v>
      </c>
      <c r="U29" s="25">
        <f t="shared" si="7"/>
        <v>0</v>
      </c>
      <c r="V29" s="23" t="s">
        <v>105</v>
      </c>
      <c r="W29" s="24" t="s">
        <v>3</v>
      </c>
      <c r="X29" s="25" t="str">
        <f t="shared" si="8"/>
        <v>2</v>
      </c>
      <c r="Y29" s="23" t="s">
        <v>20</v>
      </c>
      <c r="Z29" s="24" t="s">
        <v>106</v>
      </c>
      <c r="AA29" s="25">
        <f t="shared" si="9"/>
        <v>0</v>
      </c>
      <c r="AB29" s="23" t="s">
        <v>3</v>
      </c>
      <c r="AC29" s="24" t="s">
        <v>105</v>
      </c>
      <c r="AD29" s="123">
        <f t="shared" si="10"/>
        <v>0</v>
      </c>
      <c r="AE29" s="34"/>
      <c r="AF29" s="32"/>
      <c r="AG29" s="25"/>
      <c r="AH29" s="27">
        <f>AD29+L29+I29+AA29+X29+R29+O29+F29+U29+AG29</f>
        <v>5</v>
      </c>
      <c r="AI29" s="28">
        <f>'1.Spieltag'!AJ22</f>
        <v>8</v>
      </c>
      <c r="AJ29" s="29">
        <f>'1.Spieltag'!AK20</f>
        <v>10</v>
      </c>
      <c r="AK29" s="30">
        <f t="shared" si="11"/>
        <v>13</v>
      </c>
      <c r="AL29" s="31">
        <f t="shared" si="12"/>
        <v>19</v>
      </c>
      <c r="AM29" s="1"/>
    </row>
    <row r="30" spans="1:39" ht="24.9" customHeight="1" thickBot="1" x14ac:dyDescent="0.3">
      <c r="A30" s="35">
        <f t="shared" si="0"/>
        <v>19</v>
      </c>
      <c r="B30" s="35">
        <f t="shared" si="1"/>
        <v>19</v>
      </c>
      <c r="C30" s="27" t="str">
        <f>'1.Spieltag'!B18</f>
        <v>Tanja 04</v>
      </c>
      <c r="D30" s="23" t="s">
        <v>105</v>
      </c>
      <c r="E30" s="24" t="s">
        <v>20</v>
      </c>
      <c r="F30" s="25">
        <f t="shared" si="2"/>
        <v>0</v>
      </c>
      <c r="G30" s="23" t="s">
        <v>20</v>
      </c>
      <c r="H30" s="24" t="s">
        <v>105</v>
      </c>
      <c r="I30" s="25">
        <f t="shared" si="3"/>
        <v>0</v>
      </c>
      <c r="J30" s="23" t="s">
        <v>3</v>
      </c>
      <c r="K30" s="24" t="s">
        <v>106</v>
      </c>
      <c r="L30" s="36" t="str">
        <f t="shared" si="4"/>
        <v>2</v>
      </c>
      <c r="M30" s="23" t="s">
        <v>106</v>
      </c>
      <c r="N30" s="24" t="s">
        <v>105</v>
      </c>
      <c r="O30" s="36">
        <f t="shared" si="5"/>
        <v>0</v>
      </c>
      <c r="P30" s="23" t="s">
        <v>20</v>
      </c>
      <c r="Q30" s="24" t="s">
        <v>105</v>
      </c>
      <c r="R30" s="25">
        <f t="shared" si="6"/>
        <v>0</v>
      </c>
      <c r="S30" s="23" t="s">
        <v>105</v>
      </c>
      <c r="T30" s="24" t="s">
        <v>106</v>
      </c>
      <c r="U30" s="25">
        <f t="shared" si="7"/>
        <v>0</v>
      </c>
      <c r="V30" s="23" t="s">
        <v>105</v>
      </c>
      <c r="W30" s="24" t="s">
        <v>3</v>
      </c>
      <c r="X30" s="25" t="str">
        <f t="shared" si="8"/>
        <v>2</v>
      </c>
      <c r="Y30" s="23" t="s">
        <v>20</v>
      </c>
      <c r="Z30" s="24" t="s">
        <v>106</v>
      </c>
      <c r="AA30" s="25">
        <f t="shared" si="9"/>
        <v>0</v>
      </c>
      <c r="AB30" s="23" t="s">
        <v>20</v>
      </c>
      <c r="AC30" s="24" t="s">
        <v>106</v>
      </c>
      <c r="AD30" s="123">
        <f t="shared" si="10"/>
        <v>0</v>
      </c>
      <c r="AE30" s="34"/>
      <c r="AF30" s="32"/>
      <c r="AG30" s="25"/>
      <c r="AH30" s="27">
        <f>AD30+L30+I30+AA30+X30+R30+O30+F30+U30+AG30</f>
        <v>4</v>
      </c>
      <c r="AI30" s="28">
        <f>'1.Spieltag'!AJ18</f>
        <v>9</v>
      </c>
      <c r="AJ30" s="29">
        <f>'1.Spieltag'!AK19</f>
        <v>8</v>
      </c>
      <c r="AK30" s="30">
        <f t="shared" si="11"/>
        <v>13</v>
      </c>
      <c r="AL30" s="31">
        <f t="shared" si="12"/>
        <v>19</v>
      </c>
      <c r="AM30" s="1"/>
    </row>
    <row r="31" spans="1:39" ht="24.9" customHeight="1" thickBot="1" x14ac:dyDescent="0.3">
      <c r="A31" s="35">
        <f t="shared" si="0"/>
        <v>21</v>
      </c>
      <c r="B31" s="35">
        <f t="shared" si="1"/>
        <v>21</v>
      </c>
      <c r="C31" s="27" t="str">
        <f>'1.Spieltag'!B24</f>
        <v>Reinhold</v>
      </c>
      <c r="D31" s="23" t="s">
        <v>105</v>
      </c>
      <c r="E31" s="24" t="s">
        <v>20</v>
      </c>
      <c r="F31" s="25">
        <f t="shared" si="2"/>
        <v>0</v>
      </c>
      <c r="G31" s="23" t="s">
        <v>3</v>
      </c>
      <c r="H31" s="24" t="s">
        <v>105</v>
      </c>
      <c r="I31" s="25">
        <f t="shared" si="3"/>
        <v>0</v>
      </c>
      <c r="J31" s="23" t="s">
        <v>3</v>
      </c>
      <c r="K31" s="24" t="s">
        <v>105</v>
      </c>
      <c r="L31" s="36" t="str">
        <f t="shared" si="4"/>
        <v>5</v>
      </c>
      <c r="M31" s="23" t="s">
        <v>20</v>
      </c>
      <c r="N31" s="24" t="s">
        <v>105</v>
      </c>
      <c r="O31" s="36">
        <f t="shared" si="5"/>
        <v>0</v>
      </c>
      <c r="P31" s="23" t="s">
        <v>105</v>
      </c>
      <c r="Q31" s="24" t="s">
        <v>105</v>
      </c>
      <c r="R31" s="25">
        <f t="shared" si="6"/>
        <v>0</v>
      </c>
      <c r="S31" s="23" t="s">
        <v>20</v>
      </c>
      <c r="T31" s="24" t="s">
        <v>105</v>
      </c>
      <c r="U31" s="25">
        <f t="shared" si="7"/>
        <v>0</v>
      </c>
      <c r="V31" s="23" t="s">
        <v>20</v>
      </c>
      <c r="W31" s="24" t="s">
        <v>106</v>
      </c>
      <c r="X31" s="25">
        <f t="shared" si="8"/>
        <v>0</v>
      </c>
      <c r="Y31" s="23" t="s">
        <v>3</v>
      </c>
      <c r="Z31" s="24" t="s">
        <v>105</v>
      </c>
      <c r="AA31" s="25">
        <f t="shared" si="9"/>
        <v>0</v>
      </c>
      <c r="AB31" s="23" t="s">
        <v>3</v>
      </c>
      <c r="AC31" s="24" t="s">
        <v>105</v>
      </c>
      <c r="AD31" s="123">
        <f t="shared" si="10"/>
        <v>0</v>
      </c>
      <c r="AE31" s="34"/>
      <c r="AF31" s="32"/>
      <c r="AG31" s="25"/>
      <c r="AH31" s="27">
        <f>AD31+L31+I31+AA31+X31+R31+O31+F31+U31+AG31</f>
        <v>5</v>
      </c>
      <c r="AI31" s="28">
        <f>'1.Spieltag'!AJ24</f>
        <v>7</v>
      </c>
      <c r="AJ31" s="29">
        <f>'1.Spieltag'!AK24</f>
        <v>13</v>
      </c>
      <c r="AK31" s="30">
        <f t="shared" si="11"/>
        <v>12</v>
      </c>
      <c r="AL31" s="31">
        <f t="shared" si="12"/>
        <v>21</v>
      </c>
      <c r="AM31" s="1"/>
    </row>
    <row r="32" spans="1:39" ht="24.9" customHeight="1" thickBot="1" x14ac:dyDescent="0.3">
      <c r="A32" s="35">
        <f t="shared" si="0"/>
        <v>21</v>
      </c>
      <c r="B32" s="35">
        <f t="shared" si="1"/>
        <v>21</v>
      </c>
      <c r="C32" s="27" t="str">
        <f>'1.Spieltag'!B33</f>
        <v>schalt04</v>
      </c>
      <c r="D32" s="23" t="s">
        <v>105</v>
      </c>
      <c r="E32" s="24" t="s">
        <v>20</v>
      </c>
      <c r="F32" s="25">
        <f t="shared" si="2"/>
        <v>0</v>
      </c>
      <c r="G32" s="23" t="s">
        <v>3</v>
      </c>
      <c r="H32" s="24" t="s">
        <v>105</v>
      </c>
      <c r="I32" s="25">
        <f t="shared" si="3"/>
        <v>0</v>
      </c>
      <c r="J32" s="23" t="s">
        <v>3</v>
      </c>
      <c r="K32" s="24" t="s">
        <v>105</v>
      </c>
      <c r="L32" s="36" t="str">
        <f t="shared" si="4"/>
        <v>5</v>
      </c>
      <c r="M32" s="23" t="s">
        <v>105</v>
      </c>
      <c r="N32" s="24" t="s">
        <v>3</v>
      </c>
      <c r="O32" s="36">
        <f t="shared" si="5"/>
        <v>0</v>
      </c>
      <c r="P32" s="23" t="s">
        <v>105</v>
      </c>
      <c r="Q32" s="24" t="s">
        <v>105</v>
      </c>
      <c r="R32" s="25">
        <f t="shared" si="6"/>
        <v>0</v>
      </c>
      <c r="S32" s="23" t="s">
        <v>105</v>
      </c>
      <c r="T32" s="24" t="s">
        <v>105</v>
      </c>
      <c r="U32" s="25" t="str">
        <f t="shared" si="7"/>
        <v>5</v>
      </c>
      <c r="V32" s="23" t="s">
        <v>105</v>
      </c>
      <c r="W32" s="24" t="s">
        <v>3</v>
      </c>
      <c r="X32" s="25" t="str">
        <f t="shared" si="8"/>
        <v>2</v>
      </c>
      <c r="Y32" s="23" t="s">
        <v>20</v>
      </c>
      <c r="Z32" s="24" t="s">
        <v>106</v>
      </c>
      <c r="AA32" s="25">
        <f t="shared" si="9"/>
        <v>0</v>
      </c>
      <c r="AB32" s="23" t="s">
        <v>3</v>
      </c>
      <c r="AC32" s="24" t="s">
        <v>105</v>
      </c>
      <c r="AD32" s="123">
        <f t="shared" si="10"/>
        <v>0</v>
      </c>
      <c r="AE32" s="34"/>
      <c r="AF32" s="32"/>
      <c r="AG32" s="25"/>
      <c r="AH32" s="27">
        <f>AD32+I32+X32+R32+AA32+L32+O32+F32+U32+AG32</f>
        <v>12</v>
      </c>
      <c r="AI32" s="28">
        <f>'1.Spieltag'!AJ33</f>
        <v>0</v>
      </c>
      <c r="AJ32" s="29">
        <f>'1.Spieltag'!AK33</f>
        <v>0</v>
      </c>
      <c r="AK32" s="30">
        <f t="shared" si="11"/>
        <v>12</v>
      </c>
      <c r="AL32" s="31">
        <f t="shared" si="12"/>
        <v>21</v>
      </c>
      <c r="AM32" s="1"/>
    </row>
    <row r="33" spans="1:39" ht="24.9" customHeight="1" thickBot="1" x14ac:dyDescent="0.3">
      <c r="A33" s="35">
        <f t="shared" si="0"/>
        <v>23</v>
      </c>
      <c r="B33" s="35">
        <f t="shared" si="1"/>
        <v>23</v>
      </c>
      <c r="C33" s="27" t="str">
        <f>'1.Spieltag'!B26</f>
        <v>Gudrun</v>
      </c>
      <c r="D33" s="23" t="s">
        <v>105</v>
      </c>
      <c r="E33" s="24" t="s">
        <v>3</v>
      </c>
      <c r="F33" s="25">
        <f t="shared" si="2"/>
        <v>0</v>
      </c>
      <c r="G33" s="23" t="s">
        <v>20</v>
      </c>
      <c r="H33" s="24" t="s">
        <v>105</v>
      </c>
      <c r="I33" s="25">
        <f t="shared" si="3"/>
        <v>0</v>
      </c>
      <c r="J33" s="23" t="s">
        <v>3</v>
      </c>
      <c r="K33" s="24" t="s">
        <v>106</v>
      </c>
      <c r="L33" s="36" t="str">
        <f t="shared" si="4"/>
        <v>2</v>
      </c>
      <c r="M33" s="23" t="s">
        <v>105</v>
      </c>
      <c r="N33" s="24" t="s">
        <v>20</v>
      </c>
      <c r="O33" s="36">
        <f t="shared" si="5"/>
        <v>0</v>
      </c>
      <c r="P33" s="23" t="s">
        <v>20</v>
      </c>
      <c r="Q33" s="24" t="s">
        <v>20</v>
      </c>
      <c r="R33" s="25">
        <f t="shared" si="6"/>
        <v>0</v>
      </c>
      <c r="S33" s="23" t="s">
        <v>105</v>
      </c>
      <c r="T33" s="24" t="s">
        <v>20</v>
      </c>
      <c r="U33" s="25">
        <f t="shared" si="7"/>
        <v>0</v>
      </c>
      <c r="V33" s="23" t="s">
        <v>105</v>
      </c>
      <c r="W33" s="24" t="s">
        <v>3</v>
      </c>
      <c r="X33" s="25" t="str">
        <f t="shared" si="8"/>
        <v>2</v>
      </c>
      <c r="Y33" s="23" t="s">
        <v>20</v>
      </c>
      <c r="Z33" s="24" t="s">
        <v>105</v>
      </c>
      <c r="AA33" s="25">
        <f t="shared" si="9"/>
        <v>0</v>
      </c>
      <c r="AB33" s="23" t="s">
        <v>20</v>
      </c>
      <c r="AC33" s="24" t="s">
        <v>105</v>
      </c>
      <c r="AD33" s="123">
        <f t="shared" si="10"/>
        <v>0</v>
      </c>
      <c r="AE33" s="34"/>
      <c r="AF33" s="32"/>
      <c r="AG33" s="25"/>
      <c r="AH33" s="27">
        <f>AD33+L33+I33+AA33+X33+R33+O33+F33+U33+AG33</f>
        <v>4</v>
      </c>
      <c r="AI33" s="28">
        <f>'1.Spieltag'!AJ26</f>
        <v>6</v>
      </c>
      <c r="AJ33" s="29">
        <f>'1.Spieltag'!AK25</f>
        <v>15</v>
      </c>
      <c r="AK33" s="30">
        <f t="shared" si="11"/>
        <v>10</v>
      </c>
      <c r="AL33" s="31">
        <f t="shared" si="12"/>
        <v>23</v>
      </c>
      <c r="AM33" s="1"/>
    </row>
    <row r="34" spans="1:39" ht="24.9" customHeight="1" thickBot="1" x14ac:dyDescent="0.3">
      <c r="A34" s="35">
        <f t="shared" ref="A34" si="14">AK34</f>
        <v>0</v>
      </c>
      <c r="B34" s="35">
        <f t="shared" si="1"/>
        <v>0</v>
      </c>
      <c r="C34" s="27" t="str">
        <f>'1.Spieltag'!B34</f>
        <v>Ricardo04</v>
      </c>
      <c r="D34" s="23"/>
      <c r="E34" s="24"/>
      <c r="F34" s="36"/>
      <c r="G34" s="23"/>
      <c r="H34" s="24"/>
      <c r="I34" s="36"/>
      <c r="J34" s="23"/>
      <c r="K34" s="24"/>
      <c r="L34" s="25"/>
      <c r="M34" s="23"/>
      <c r="N34" s="24"/>
      <c r="O34" s="25"/>
      <c r="P34" s="23"/>
      <c r="Q34" s="24"/>
      <c r="R34" s="25"/>
      <c r="S34" s="23"/>
      <c r="T34" s="24"/>
      <c r="U34" s="25"/>
      <c r="V34" s="23"/>
      <c r="W34" s="24"/>
      <c r="X34" s="25"/>
      <c r="Y34" s="23"/>
      <c r="Z34" s="24"/>
      <c r="AA34" s="25"/>
      <c r="AB34" s="23"/>
      <c r="AC34" s="24"/>
      <c r="AD34" s="25"/>
      <c r="AE34" s="34"/>
      <c r="AF34" s="32"/>
      <c r="AG34" s="25"/>
      <c r="AH34" s="27"/>
      <c r="AI34" s="28"/>
      <c r="AJ34" s="29"/>
      <c r="AK34" s="30"/>
      <c r="AL34" s="31"/>
      <c r="AM34" s="1"/>
    </row>
    <row r="35" spans="1:39" ht="13.2" x14ac:dyDescent="0.25">
      <c r="A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/>
      <c r="AJ35"/>
      <c r="AK35"/>
      <c r="AL35"/>
      <c r="AM35" s="1"/>
    </row>
    <row r="36" spans="1:39" x14ac:dyDescent="0.2">
      <c r="C36" s="16"/>
      <c r="AM36" s="1"/>
    </row>
    <row r="37" spans="1:39" x14ac:dyDescent="0.2">
      <c r="C37" s="16"/>
      <c r="AM37" s="1"/>
    </row>
    <row r="38" spans="1:39" x14ac:dyDescent="0.2">
      <c r="C38" s="16"/>
      <c r="AM38" s="1"/>
    </row>
    <row r="39" spans="1:39" x14ac:dyDescent="0.2">
      <c r="C39" s="16"/>
      <c r="AM39" s="1"/>
    </row>
    <row r="40" spans="1:39" x14ac:dyDescent="0.2">
      <c r="C40" s="16"/>
      <c r="AM40" s="1"/>
    </row>
    <row r="41" spans="1:39" x14ac:dyDescent="0.2">
      <c r="C41" s="16"/>
      <c r="AM41" s="1"/>
    </row>
    <row r="42" spans="1:39" x14ac:dyDescent="0.2">
      <c r="C42" s="16"/>
      <c r="AM42" s="1"/>
    </row>
  </sheetData>
  <sortState ref="B11:AL33">
    <sortCondition ref="B11:B33"/>
    <sortCondition ref="C11:C33"/>
  </sortState>
  <phoneticPr fontId="0" type="noConversion"/>
  <conditionalFormatting sqref="AH1:AH1048576">
    <cfRule type="top10" dxfId="168" priority="17" rank="3"/>
  </conditionalFormatting>
  <conditionalFormatting sqref="B1:B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2"/>
  <sheetViews>
    <sheetView topLeftCell="A19" workbookViewId="0">
      <selection activeCell="AJ29" sqref="AJ2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8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28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13</v>
      </c>
      <c r="G4" s="71"/>
      <c r="H4" s="71"/>
      <c r="I4" s="70" t="s">
        <v>103</v>
      </c>
      <c r="J4" s="71"/>
      <c r="K4" s="71"/>
      <c r="L4" s="70" t="s">
        <v>17</v>
      </c>
      <c r="M4" s="71"/>
      <c r="N4" s="71"/>
      <c r="O4" s="70" t="s">
        <v>64</v>
      </c>
      <c r="P4" s="71"/>
      <c r="Q4" s="71"/>
      <c r="R4" s="70" t="s">
        <v>22</v>
      </c>
      <c r="S4" s="71"/>
      <c r="T4" s="71"/>
      <c r="U4" s="70" t="s">
        <v>18</v>
      </c>
      <c r="V4" s="71"/>
      <c r="W4" s="71"/>
      <c r="X4" s="70" t="s">
        <v>15</v>
      </c>
      <c r="Y4" s="71"/>
      <c r="Z4" s="71"/>
      <c r="AA4" s="70" t="s">
        <v>63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61</v>
      </c>
      <c r="D6" s="73"/>
      <c r="E6" s="74"/>
      <c r="F6" s="69" t="s">
        <v>14</v>
      </c>
      <c r="G6" s="73"/>
      <c r="H6" s="74"/>
      <c r="I6" s="69" t="s">
        <v>19</v>
      </c>
      <c r="J6" s="73"/>
      <c r="K6" s="74"/>
      <c r="L6" s="69" t="s">
        <v>62</v>
      </c>
      <c r="M6" s="73"/>
      <c r="N6" s="74"/>
      <c r="O6" s="69" t="s">
        <v>66</v>
      </c>
      <c r="P6" s="73"/>
      <c r="Q6" s="74"/>
      <c r="R6" s="69" t="s">
        <v>60</v>
      </c>
      <c r="S6" s="73"/>
      <c r="T6" s="74"/>
      <c r="U6" s="121" t="s">
        <v>12</v>
      </c>
      <c r="V6" s="73"/>
      <c r="W6" s="74"/>
      <c r="X6" s="69" t="s">
        <v>104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47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3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20</v>
      </c>
      <c r="N10" s="101" t="s">
        <v>1</v>
      </c>
      <c r="O10" s="99" t="s">
        <v>3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3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'2.Spieltag'!C11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20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:N34" si="4"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 t="str">
        <f t="shared" ref="Q11:Q34" si="5"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105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105</v>
      </c>
      <c r="V11" s="24" t="s">
        <v>20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105</v>
      </c>
      <c r="Z11" s="25">
        <f t="shared" ref="Z11:Z34" si="8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3</v>
      </c>
      <c r="AD11" s="26"/>
      <c r="AE11" s="24"/>
      <c r="AF11" s="25"/>
      <c r="AG11" s="27">
        <f t="shared" ref="AG11:AG24" si="10">E11+H11+K11+N11+Q11+T11+W11+Z11+AC11+AF11</f>
        <v>18</v>
      </c>
      <c r="AH11" s="28">
        <f>'2.Spieltag'!AK11</f>
        <v>29</v>
      </c>
      <c r="AI11" s="29">
        <f>'2.Spieltag'!AL11</f>
        <v>1</v>
      </c>
      <c r="AJ11" s="30">
        <f t="shared" ref="AJ11:AJ34" si="11">AG11+AH11</f>
        <v>47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'2.Spieltag'!C13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105</v>
      </c>
      <c r="H12" s="36" t="str">
        <f t="shared" si="2"/>
        <v>2</v>
      </c>
      <c r="I12" s="23" t="s">
        <v>105</v>
      </c>
      <c r="J12" s="24" t="s">
        <v>3</v>
      </c>
      <c r="K12" s="25">
        <f t="shared" si="3"/>
        <v>0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106</v>
      </c>
      <c r="Q12" s="25" t="str">
        <f t="shared" si="5"/>
        <v>2</v>
      </c>
      <c r="R12" s="23" t="s">
        <v>20</v>
      </c>
      <c r="S12" s="24" t="s">
        <v>105</v>
      </c>
      <c r="T12" s="25" t="str">
        <f t="shared" si="6"/>
        <v>5</v>
      </c>
      <c r="U12" s="23" t="s">
        <v>20</v>
      </c>
      <c r="V12" s="24" t="s">
        <v>3</v>
      </c>
      <c r="W12" s="123">
        <f t="shared" si="7"/>
        <v>0</v>
      </c>
      <c r="X12" s="23" t="s">
        <v>105</v>
      </c>
      <c r="Y12" s="24" t="s">
        <v>105</v>
      </c>
      <c r="Z12" s="25" t="str">
        <f t="shared" si="8"/>
        <v>5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16</v>
      </c>
      <c r="AH12" s="28">
        <f>'2.Spieltag'!AK13</f>
        <v>24</v>
      </c>
      <c r="AI12" s="29">
        <f>'2.Spieltag'!AL13</f>
        <v>3</v>
      </c>
      <c r="AJ12" s="30">
        <f t="shared" si="11"/>
        <v>40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'2.Spieltag'!C12</f>
        <v>UltraGE</v>
      </c>
      <c r="C13" s="23" t="s">
        <v>20</v>
      </c>
      <c r="D13" s="24" t="s">
        <v>105</v>
      </c>
      <c r="E13" s="36" t="str">
        <f t="shared" si="1"/>
        <v>2</v>
      </c>
      <c r="F13" s="23" t="s">
        <v>3</v>
      </c>
      <c r="G13" s="24" t="s">
        <v>105</v>
      </c>
      <c r="H13" s="36" t="str">
        <f t="shared" si="2"/>
        <v>5</v>
      </c>
      <c r="I13" s="23" t="s">
        <v>105</v>
      </c>
      <c r="J13" s="24" t="s">
        <v>20</v>
      </c>
      <c r="K13" s="25">
        <f t="shared" si="3"/>
        <v>0</v>
      </c>
      <c r="L13" s="23" t="s">
        <v>20</v>
      </c>
      <c r="M13" s="24" t="s">
        <v>106</v>
      </c>
      <c r="N13" s="25">
        <f t="shared" si="4"/>
        <v>0</v>
      </c>
      <c r="O13" s="23" t="s">
        <v>3</v>
      </c>
      <c r="P13" s="24" t="s">
        <v>105</v>
      </c>
      <c r="Q13" s="25" t="str">
        <f t="shared" si="5"/>
        <v>2</v>
      </c>
      <c r="R13" s="23" t="s">
        <v>20</v>
      </c>
      <c r="S13" s="24" t="s">
        <v>105</v>
      </c>
      <c r="T13" s="25" t="str">
        <f t="shared" si="6"/>
        <v>5</v>
      </c>
      <c r="U13" s="23" t="s">
        <v>106</v>
      </c>
      <c r="V13" s="24" t="s">
        <v>105</v>
      </c>
      <c r="W13" s="123">
        <f t="shared" si="7"/>
        <v>0</v>
      </c>
      <c r="X13" s="23" t="s">
        <v>105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>
        <f t="shared" si="9"/>
        <v>0</v>
      </c>
      <c r="AD13" s="34"/>
      <c r="AE13" s="32"/>
      <c r="AF13" s="25"/>
      <c r="AG13" s="27">
        <f t="shared" si="10"/>
        <v>14</v>
      </c>
      <c r="AH13" s="28">
        <f>'2.Spieltag'!AK12</f>
        <v>25</v>
      </c>
      <c r="AI13" s="29">
        <f>'2.Spieltag'!AL12</f>
        <v>2</v>
      </c>
      <c r="AJ13" s="30">
        <f t="shared" si="11"/>
        <v>39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'2.Spieltag'!C20</f>
        <v>Silja04</v>
      </c>
      <c r="C14" s="23" t="s">
        <v>3</v>
      </c>
      <c r="D14" s="24" t="s">
        <v>105</v>
      </c>
      <c r="E14" s="36" t="str">
        <f t="shared" si="1"/>
        <v>5</v>
      </c>
      <c r="F14" s="23" t="s">
        <v>3</v>
      </c>
      <c r="G14" s="24" t="s">
        <v>106</v>
      </c>
      <c r="H14" s="36" t="str">
        <f t="shared" si="2"/>
        <v>2</v>
      </c>
      <c r="I14" s="23" t="s">
        <v>105</v>
      </c>
      <c r="J14" s="24" t="s">
        <v>105</v>
      </c>
      <c r="K14" s="25">
        <f t="shared" si="3"/>
        <v>0</v>
      </c>
      <c r="L14" s="23" t="s">
        <v>20</v>
      </c>
      <c r="M14" s="24" t="s">
        <v>20</v>
      </c>
      <c r="N14" s="25" t="str">
        <f t="shared" si="4"/>
        <v>5</v>
      </c>
      <c r="O14" s="23" t="s">
        <v>20</v>
      </c>
      <c r="P14" s="24" t="s">
        <v>105</v>
      </c>
      <c r="Q14" s="25" t="str">
        <f t="shared" si="5"/>
        <v>3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105</v>
      </c>
      <c r="W14" s="123">
        <f t="shared" si="7"/>
        <v>0</v>
      </c>
      <c r="X14" s="23" t="s">
        <v>20</v>
      </c>
      <c r="Y14" s="24" t="s">
        <v>105</v>
      </c>
      <c r="Z14" s="25">
        <f t="shared" si="8"/>
        <v>0</v>
      </c>
      <c r="AA14" s="23" t="s">
        <v>105</v>
      </c>
      <c r="AB14" s="24" t="s">
        <v>105</v>
      </c>
      <c r="AC14" s="25" t="str">
        <f t="shared" si="9"/>
        <v>3</v>
      </c>
      <c r="AD14" s="33"/>
      <c r="AE14" s="32"/>
      <c r="AF14" s="25"/>
      <c r="AG14" s="27">
        <f t="shared" si="10"/>
        <v>18</v>
      </c>
      <c r="AH14" s="28">
        <f>'2.Spieltag'!AK20</f>
        <v>19</v>
      </c>
      <c r="AI14" s="29">
        <f>'2.Spieltag'!AL20</f>
        <v>7</v>
      </c>
      <c r="AJ14" s="30">
        <f t="shared" si="11"/>
        <v>37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tr">
        <f>'2.Spieltag'!C18</f>
        <v>Lola04</v>
      </c>
      <c r="C15" s="23" t="s">
        <v>20</v>
      </c>
      <c r="D15" s="24" t="s">
        <v>105</v>
      </c>
      <c r="E15" s="36" t="str">
        <f t="shared" si="1"/>
        <v>2</v>
      </c>
      <c r="F15" s="23" t="s">
        <v>3</v>
      </c>
      <c r="G15" s="24" t="s">
        <v>105</v>
      </c>
      <c r="H15" s="36" t="str">
        <f t="shared" si="2"/>
        <v>5</v>
      </c>
      <c r="I15" s="23" t="s">
        <v>105</v>
      </c>
      <c r="J15" s="24" t="s">
        <v>105</v>
      </c>
      <c r="K15" s="25">
        <f t="shared" si="3"/>
        <v>0</v>
      </c>
      <c r="L15" s="23" t="s">
        <v>20</v>
      </c>
      <c r="M15" s="24" t="s">
        <v>20</v>
      </c>
      <c r="N15" s="25" t="str">
        <f t="shared" si="4"/>
        <v>5</v>
      </c>
      <c r="O15" s="23" t="s">
        <v>105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 t="str">
        <f t="shared" si="6"/>
        <v>5</v>
      </c>
      <c r="U15" s="23" t="s">
        <v>106</v>
      </c>
      <c r="V15" s="24" t="s">
        <v>105</v>
      </c>
      <c r="W15" s="123">
        <f t="shared" si="7"/>
        <v>0</v>
      </c>
      <c r="X15" s="23" t="s">
        <v>3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17</v>
      </c>
      <c r="AH15" s="28">
        <f>'2.Spieltag'!AK18</f>
        <v>19</v>
      </c>
      <c r="AI15" s="29">
        <f>'2.Spieltag'!AL18</f>
        <v>7</v>
      </c>
      <c r="AJ15" s="30">
        <f t="shared" si="11"/>
        <v>36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5</v>
      </c>
      <c r="B16" s="27" t="str">
        <f>'2.Spieltag'!C16</f>
        <v>schalke-willi</v>
      </c>
      <c r="C16" s="23" t="s">
        <v>3</v>
      </c>
      <c r="D16" s="24" t="s">
        <v>105</v>
      </c>
      <c r="E16" s="36" t="str">
        <f t="shared" si="1"/>
        <v>5</v>
      </c>
      <c r="F16" s="23" t="s">
        <v>3</v>
      </c>
      <c r="G16" s="24" t="s">
        <v>105</v>
      </c>
      <c r="H16" s="36" t="str">
        <f t="shared" si="2"/>
        <v>5</v>
      </c>
      <c r="I16" s="23" t="s">
        <v>105</v>
      </c>
      <c r="J16" s="24" t="s">
        <v>3</v>
      </c>
      <c r="K16" s="25">
        <f t="shared" si="3"/>
        <v>0</v>
      </c>
      <c r="L16" s="23" t="s">
        <v>105</v>
      </c>
      <c r="M16" s="24" t="s">
        <v>105</v>
      </c>
      <c r="N16" s="25" t="str">
        <f t="shared" si="4"/>
        <v>3</v>
      </c>
      <c r="O16" s="23" t="s">
        <v>20</v>
      </c>
      <c r="P16" s="24" t="s">
        <v>105</v>
      </c>
      <c r="Q16" s="25" t="str">
        <f t="shared" si="5"/>
        <v>3</v>
      </c>
      <c r="R16" s="23" t="s">
        <v>105</v>
      </c>
      <c r="S16" s="24" t="s">
        <v>105</v>
      </c>
      <c r="T16" s="25">
        <f t="shared" si="6"/>
        <v>0</v>
      </c>
      <c r="U16" s="23" t="s">
        <v>105</v>
      </c>
      <c r="V16" s="24" t="s">
        <v>20</v>
      </c>
      <c r="W16" s="123">
        <f t="shared" si="7"/>
        <v>0</v>
      </c>
      <c r="X16" s="23" t="s">
        <v>20</v>
      </c>
      <c r="Y16" s="24" t="s">
        <v>106</v>
      </c>
      <c r="Z16" s="25">
        <f t="shared" si="8"/>
        <v>0</v>
      </c>
      <c r="AA16" s="23" t="s">
        <v>105</v>
      </c>
      <c r="AB16" s="24" t="s">
        <v>106</v>
      </c>
      <c r="AC16" s="25">
        <f t="shared" si="9"/>
        <v>0</v>
      </c>
      <c r="AD16" s="34"/>
      <c r="AE16" s="32"/>
      <c r="AF16" s="25"/>
      <c r="AG16" s="27">
        <f t="shared" si="10"/>
        <v>16</v>
      </c>
      <c r="AH16" s="28">
        <f>'2.Spieltag'!AK16</f>
        <v>20</v>
      </c>
      <c r="AI16" s="29">
        <f>'2.Spieltag'!AL16</f>
        <v>5</v>
      </c>
      <c r="AJ16" s="30">
        <f t="shared" si="11"/>
        <v>36</v>
      </c>
      <c r="AK16" s="31">
        <f t="shared" si="12"/>
        <v>5</v>
      </c>
      <c r="AL16" s="1"/>
    </row>
    <row r="17" spans="1:38" ht="24.9" customHeight="1" thickBot="1" x14ac:dyDescent="0.3">
      <c r="A17" s="35">
        <f t="shared" si="0"/>
        <v>7</v>
      </c>
      <c r="B17" s="27" t="str">
        <f>'2.Spieltag'!C15</f>
        <v>Fabian1904</v>
      </c>
      <c r="C17" s="23" t="s">
        <v>3</v>
      </c>
      <c r="D17" s="24" t="s">
        <v>105</v>
      </c>
      <c r="E17" s="36" t="str">
        <f t="shared" si="1"/>
        <v>5</v>
      </c>
      <c r="F17" s="23" t="s">
        <v>20</v>
      </c>
      <c r="G17" s="24" t="s">
        <v>106</v>
      </c>
      <c r="H17" s="36" t="str">
        <f t="shared" si="2"/>
        <v>3</v>
      </c>
      <c r="I17" s="23" t="s">
        <v>106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25">
        <f t="shared" si="4"/>
        <v>0</v>
      </c>
      <c r="O17" s="23" t="s">
        <v>20</v>
      </c>
      <c r="P17" s="24" t="s">
        <v>105</v>
      </c>
      <c r="Q17" s="25" t="str">
        <f t="shared" si="5"/>
        <v>3</v>
      </c>
      <c r="R17" s="23" t="s">
        <v>106</v>
      </c>
      <c r="S17" s="24" t="s">
        <v>105</v>
      </c>
      <c r="T17" s="25">
        <f t="shared" si="6"/>
        <v>0</v>
      </c>
      <c r="U17" s="23" t="s">
        <v>105</v>
      </c>
      <c r="V17" s="24" t="s">
        <v>20</v>
      </c>
      <c r="W17" s="123">
        <f t="shared" si="7"/>
        <v>0</v>
      </c>
      <c r="X17" s="23" t="s">
        <v>3</v>
      </c>
      <c r="Y17" s="24" t="s">
        <v>105</v>
      </c>
      <c r="Z17" s="25">
        <f t="shared" si="8"/>
        <v>0</v>
      </c>
      <c r="AA17" s="23" t="s">
        <v>105</v>
      </c>
      <c r="AB17" s="24" t="s">
        <v>105</v>
      </c>
      <c r="AC17" s="25" t="str">
        <f t="shared" si="9"/>
        <v>3</v>
      </c>
      <c r="AD17" s="34"/>
      <c r="AE17" s="32"/>
      <c r="AF17" s="25"/>
      <c r="AG17" s="27">
        <f t="shared" si="10"/>
        <v>14</v>
      </c>
      <c r="AH17" s="28">
        <f>'2.Spieltag'!AK15</f>
        <v>20</v>
      </c>
      <c r="AI17" s="29">
        <f>'2.Spieltag'!AL15</f>
        <v>5</v>
      </c>
      <c r="AJ17" s="30">
        <f t="shared" si="11"/>
        <v>34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7</v>
      </c>
      <c r="B18" s="27" t="str">
        <f>'2.Spieltag'!C25</f>
        <v>gaby04</v>
      </c>
      <c r="C18" s="23" t="s">
        <v>20</v>
      </c>
      <c r="D18" s="24" t="s">
        <v>105</v>
      </c>
      <c r="E18" s="36" t="str">
        <f t="shared" si="1"/>
        <v>2</v>
      </c>
      <c r="F18" s="23" t="s">
        <v>3</v>
      </c>
      <c r="G18" s="24" t="s">
        <v>105</v>
      </c>
      <c r="H18" s="36" t="str">
        <f t="shared" si="2"/>
        <v>5</v>
      </c>
      <c r="I18" s="23" t="s">
        <v>106</v>
      </c>
      <c r="J18" s="24" t="s">
        <v>20</v>
      </c>
      <c r="K18" s="25">
        <f t="shared" si="3"/>
        <v>0</v>
      </c>
      <c r="L18" s="23" t="s">
        <v>20</v>
      </c>
      <c r="M18" s="24" t="s">
        <v>105</v>
      </c>
      <c r="N18" s="25">
        <f t="shared" si="4"/>
        <v>0</v>
      </c>
      <c r="O18" s="23" t="s">
        <v>20</v>
      </c>
      <c r="P18" s="24" t="s">
        <v>105</v>
      </c>
      <c r="Q18" s="25" t="str">
        <f t="shared" si="5"/>
        <v>3</v>
      </c>
      <c r="R18" s="23" t="s">
        <v>20</v>
      </c>
      <c r="S18" s="24" t="s">
        <v>105</v>
      </c>
      <c r="T18" s="25" t="str">
        <f t="shared" si="6"/>
        <v>5</v>
      </c>
      <c r="U18" s="23" t="s">
        <v>105</v>
      </c>
      <c r="V18" s="24" t="s">
        <v>20</v>
      </c>
      <c r="W18" s="123">
        <f t="shared" si="7"/>
        <v>0</v>
      </c>
      <c r="X18" s="23" t="s">
        <v>20</v>
      </c>
      <c r="Y18" s="24" t="s">
        <v>105</v>
      </c>
      <c r="Z18" s="25">
        <f t="shared" si="8"/>
        <v>0</v>
      </c>
      <c r="AA18" s="23" t="s">
        <v>105</v>
      </c>
      <c r="AB18" s="24" t="s">
        <v>105</v>
      </c>
      <c r="AC18" s="25" t="str">
        <f t="shared" si="9"/>
        <v>3</v>
      </c>
      <c r="AD18" s="34"/>
      <c r="AE18" s="32"/>
      <c r="AF18" s="25"/>
      <c r="AG18" s="27">
        <f t="shared" si="10"/>
        <v>18</v>
      </c>
      <c r="AH18" s="28">
        <f>'2.Spieltag'!AK25</f>
        <v>16</v>
      </c>
      <c r="AI18" s="29">
        <f>'2.Spieltag'!AL25</f>
        <v>15</v>
      </c>
      <c r="AJ18" s="30">
        <f t="shared" si="11"/>
        <v>34</v>
      </c>
      <c r="AK18" s="31">
        <f t="shared" si="12"/>
        <v>7</v>
      </c>
      <c r="AL18" s="1"/>
    </row>
    <row r="19" spans="1:38" ht="24.9" customHeight="1" thickBot="1" x14ac:dyDescent="0.3">
      <c r="A19" s="35">
        <f t="shared" si="0"/>
        <v>7</v>
      </c>
      <c r="B19" s="27" t="str">
        <f>'2.Spieltag'!C17</f>
        <v>Hans 04</v>
      </c>
      <c r="C19" s="23" t="s">
        <v>3</v>
      </c>
      <c r="D19" s="24" t="s">
        <v>105</v>
      </c>
      <c r="E19" s="36" t="str">
        <f t="shared" si="1"/>
        <v>5</v>
      </c>
      <c r="F19" s="23" t="s">
        <v>3</v>
      </c>
      <c r="G19" s="24" t="s">
        <v>106</v>
      </c>
      <c r="H19" s="36" t="str">
        <f t="shared" si="2"/>
        <v>2</v>
      </c>
      <c r="I19" s="23" t="s">
        <v>105</v>
      </c>
      <c r="J19" s="24" t="s">
        <v>3</v>
      </c>
      <c r="K19" s="25">
        <f t="shared" si="3"/>
        <v>0</v>
      </c>
      <c r="L19" s="23" t="s">
        <v>20</v>
      </c>
      <c r="M19" s="24" t="s">
        <v>20</v>
      </c>
      <c r="N19" s="25" t="str">
        <f t="shared" si="4"/>
        <v>5</v>
      </c>
      <c r="O19" s="23" t="s">
        <v>20</v>
      </c>
      <c r="P19" s="24" t="s">
        <v>105</v>
      </c>
      <c r="Q19" s="25" t="str">
        <f t="shared" si="5"/>
        <v>3</v>
      </c>
      <c r="R19" s="23" t="s">
        <v>105</v>
      </c>
      <c r="S19" s="24" t="s">
        <v>105</v>
      </c>
      <c r="T19" s="25">
        <f t="shared" si="6"/>
        <v>0</v>
      </c>
      <c r="U19" s="23" t="s">
        <v>105</v>
      </c>
      <c r="V19" s="24" t="s">
        <v>20</v>
      </c>
      <c r="W19" s="123">
        <f t="shared" si="7"/>
        <v>0</v>
      </c>
      <c r="X19" s="23" t="s">
        <v>20</v>
      </c>
      <c r="Y19" s="24" t="s">
        <v>106</v>
      </c>
      <c r="Z19" s="25">
        <f t="shared" si="8"/>
        <v>0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15</v>
      </c>
      <c r="AH19" s="28">
        <f>'2.Spieltag'!AK17</f>
        <v>19</v>
      </c>
      <c r="AI19" s="29">
        <f>'2.Spieltag'!AL17</f>
        <v>7</v>
      </c>
      <c r="AJ19" s="30">
        <f t="shared" si="11"/>
        <v>34</v>
      </c>
      <c r="AK19" s="31">
        <f t="shared" si="12"/>
        <v>7</v>
      </c>
      <c r="AL19" s="1"/>
    </row>
    <row r="20" spans="1:38" ht="24.9" customHeight="1" thickBot="1" x14ac:dyDescent="0.3">
      <c r="A20" s="35">
        <f t="shared" si="0"/>
        <v>10</v>
      </c>
      <c r="B20" s="27" t="str">
        <f>'2.Spieltag'!C14</f>
        <v>Jubby</v>
      </c>
      <c r="C20" s="23" t="s">
        <v>3</v>
      </c>
      <c r="D20" s="24" t="s">
        <v>105</v>
      </c>
      <c r="E20" s="36" t="str">
        <f t="shared" si="1"/>
        <v>5</v>
      </c>
      <c r="F20" s="23" t="s">
        <v>3</v>
      </c>
      <c r="G20" s="24" t="s">
        <v>106</v>
      </c>
      <c r="H20" s="36" t="str">
        <f t="shared" si="2"/>
        <v>2</v>
      </c>
      <c r="I20" s="23" t="s">
        <v>105</v>
      </c>
      <c r="J20" s="24" t="s">
        <v>3</v>
      </c>
      <c r="K20" s="25">
        <f t="shared" si="3"/>
        <v>0</v>
      </c>
      <c r="L20" s="23" t="s">
        <v>20</v>
      </c>
      <c r="M20" s="24" t="s">
        <v>105</v>
      </c>
      <c r="N20" s="25">
        <f t="shared" si="4"/>
        <v>0</v>
      </c>
      <c r="O20" s="23" t="s">
        <v>20</v>
      </c>
      <c r="P20" s="24" t="s">
        <v>20</v>
      </c>
      <c r="Q20" s="25">
        <f t="shared" si="5"/>
        <v>0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3</v>
      </c>
      <c r="W20" s="123">
        <f t="shared" si="7"/>
        <v>0</v>
      </c>
      <c r="X20" s="23" t="s">
        <v>20</v>
      </c>
      <c r="Y20" s="24" t="s">
        <v>20</v>
      </c>
      <c r="Z20" s="25" t="str">
        <f t="shared" si="8"/>
        <v>3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10</v>
      </c>
      <c r="AH20" s="28">
        <f>'2.Spieltag'!AK14</f>
        <v>23</v>
      </c>
      <c r="AI20" s="29">
        <f>'2.Spieltag'!AL14</f>
        <v>4</v>
      </c>
      <c r="AJ20" s="30">
        <f t="shared" si="11"/>
        <v>33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'2.Spieltag'!C22</f>
        <v>Franzi 04</v>
      </c>
      <c r="C21" s="23" t="s">
        <v>20</v>
      </c>
      <c r="D21" s="24" t="s">
        <v>106</v>
      </c>
      <c r="E21" s="36" t="str">
        <f t="shared" si="1"/>
        <v>3</v>
      </c>
      <c r="F21" s="23" t="s">
        <v>3</v>
      </c>
      <c r="G21" s="24" t="s">
        <v>105</v>
      </c>
      <c r="H21" s="36" t="str">
        <f t="shared" si="2"/>
        <v>5</v>
      </c>
      <c r="I21" s="23" t="s">
        <v>105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 t="str">
        <f t="shared" si="5"/>
        <v>3</v>
      </c>
      <c r="R21" s="23" t="s">
        <v>20</v>
      </c>
      <c r="S21" s="24" t="s">
        <v>20</v>
      </c>
      <c r="T21" s="25">
        <f t="shared" si="6"/>
        <v>0</v>
      </c>
      <c r="U21" s="23" t="s">
        <v>105</v>
      </c>
      <c r="V21" s="24" t="s">
        <v>20</v>
      </c>
      <c r="W21" s="123">
        <f t="shared" si="7"/>
        <v>0</v>
      </c>
      <c r="X21" s="23" t="s">
        <v>20</v>
      </c>
      <c r="Y21" s="24" t="s">
        <v>105</v>
      </c>
      <c r="Z21" s="25">
        <f t="shared" si="8"/>
        <v>0</v>
      </c>
      <c r="AA21" s="23" t="s">
        <v>105</v>
      </c>
      <c r="AB21" s="24" t="s">
        <v>105</v>
      </c>
      <c r="AC21" s="25" t="str">
        <f t="shared" si="9"/>
        <v>3</v>
      </c>
      <c r="AD21" s="34"/>
      <c r="AE21" s="32"/>
      <c r="AF21" s="25"/>
      <c r="AG21" s="27">
        <f t="shared" si="10"/>
        <v>14</v>
      </c>
      <c r="AH21" s="28">
        <f>'2.Spieltag'!AK22</f>
        <v>18</v>
      </c>
      <c r="AI21" s="29">
        <f>'2.Spieltag'!AL22</f>
        <v>11</v>
      </c>
      <c r="AJ21" s="30">
        <f t="shared" si="11"/>
        <v>32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'2.Spieltag'!C24</f>
        <v>SkillFailer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105</v>
      </c>
      <c r="H22" s="36" t="str">
        <f t="shared" si="2"/>
        <v>5</v>
      </c>
      <c r="I22" s="23" t="s">
        <v>105</v>
      </c>
      <c r="J22" s="24" t="s">
        <v>20</v>
      </c>
      <c r="K22" s="25">
        <f t="shared" si="3"/>
        <v>0</v>
      </c>
      <c r="L22" s="23" t="s">
        <v>20</v>
      </c>
      <c r="M22" s="24" t="s">
        <v>105</v>
      </c>
      <c r="N22" s="25">
        <f t="shared" si="4"/>
        <v>0</v>
      </c>
      <c r="O22" s="23" t="s">
        <v>20</v>
      </c>
      <c r="P22" s="24" t="s">
        <v>105</v>
      </c>
      <c r="Q22" s="25" t="str">
        <f t="shared" si="5"/>
        <v>3</v>
      </c>
      <c r="R22" s="23" t="s">
        <v>20</v>
      </c>
      <c r="S22" s="24" t="s">
        <v>105</v>
      </c>
      <c r="T22" s="25" t="str">
        <f t="shared" si="6"/>
        <v>5</v>
      </c>
      <c r="U22" s="23" t="s">
        <v>105</v>
      </c>
      <c r="V22" s="24" t="s">
        <v>20</v>
      </c>
      <c r="W22" s="123">
        <f t="shared" si="7"/>
        <v>0</v>
      </c>
      <c r="X22" s="23" t="s">
        <v>105</v>
      </c>
      <c r="Y22" s="24" t="s">
        <v>20</v>
      </c>
      <c r="Z22" s="25">
        <f t="shared" si="8"/>
        <v>0</v>
      </c>
      <c r="AA22" s="23" t="s">
        <v>105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15</v>
      </c>
      <c r="AH22" s="28">
        <f>'2.Spieltag'!AK24</f>
        <v>17</v>
      </c>
      <c r="AI22" s="29">
        <f>'2.Spieltag'!AL24</f>
        <v>14</v>
      </c>
      <c r="AJ22" s="30">
        <f t="shared" si="11"/>
        <v>32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13</v>
      </c>
      <c r="B23" s="27" t="str">
        <f>'2.Spieltag'!C21</f>
        <v>cilli37</v>
      </c>
      <c r="C23" s="23" t="s">
        <v>3</v>
      </c>
      <c r="D23" s="24" t="s">
        <v>105</v>
      </c>
      <c r="E23" s="36" t="str">
        <f t="shared" si="1"/>
        <v>5</v>
      </c>
      <c r="F23" s="23" t="s">
        <v>3</v>
      </c>
      <c r="G23" s="24" t="s">
        <v>20</v>
      </c>
      <c r="H23" s="36" t="str">
        <f t="shared" si="2"/>
        <v>2</v>
      </c>
      <c r="I23" s="23" t="s">
        <v>105</v>
      </c>
      <c r="J23" s="24" t="s">
        <v>3</v>
      </c>
      <c r="K23" s="25">
        <f t="shared" si="3"/>
        <v>0</v>
      </c>
      <c r="L23" s="23" t="s">
        <v>20</v>
      </c>
      <c r="M23" s="24" t="s">
        <v>105</v>
      </c>
      <c r="N23" s="25">
        <f t="shared" si="4"/>
        <v>0</v>
      </c>
      <c r="O23" s="23" t="s">
        <v>20</v>
      </c>
      <c r="P23" s="24" t="s">
        <v>20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105</v>
      </c>
      <c r="V23" s="24" t="s">
        <v>20</v>
      </c>
      <c r="W23" s="123">
        <f t="shared" si="7"/>
        <v>0</v>
      </c>
      <c r="X23" s="23" t="s">
        <v>20</v>
      </c>
      <c r="Y23" s="24" t="s">
        <v>105</v>
      </c>
      <c r="Z23" s="25">
        <f t="shared" si="8"/>
        <v>0</v>
      </c>
      <c r="AA23" s="23" t="s">
        <v>20</v>
      </c>
      <c r="AB23" s="24" t="s">
        <v>20</v>
      </c>
      <c r="AC23" s="25" t="str">
        <f t="shared" si="9"/>
        <v>3</v>
      </c>
      <c r="AD23" s="34"/>
      <c r="AE23" s="32"/>
      <c r="AF23" s="25"/>
      <c r="AG23" s="27">
        <f t="shared" si="10"/>
        <v>10</v>
      </c>
      <c r="AH23" s="28">
        <f>'2.Spieltag'!AK21</f>
        <v>18</v>
      </c>
      <c r="AI23" s="29">
        <f>'2.Spieltag'!AL21</f>
        <v>11</v>
      </c>
      <c r="AJ23" s="30">
        <f t="shared" si="11"/>
        <v>28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'2.Spieltag'!C23</f>
        <v>ralle04</v>
      </c>
      <c r="C24" s="23" t="s">
        <v>3</v>
      </c>
      <c r="D24" s="24" t="s">
        <v>105</v>
      </c>
      <c r="E24" s="36" t="str">
        <f t="shared" si="1"/>
        <v>5</v>
      </c>
      <c r="F24" s="23" t="s">
        <v>3</v>
      </c>
      <c r="G24" s="24" t="s">
        <v>106</v>
      </c>
      <c r="H24" s="36" t="str">
        <f t="shared" si="2"/>
        <v>2</v>
      </c>
      <c r="I24" s="23" t="s">
        <v>105</v>
      </c>
      <c r="J24" s="24" t="s">
        <v>3</v>
      </c>
      <c r="K24" s="25">
        <f t="shared" si="3"/>
        <v>0</v>
      </c>
      <c r="L24" s="23" t="s">
        <v>20</v>
      </c>
      <c r="M24" s="24" t="s">
        <v>105</v>
      </c>
      <c r="N24" s="25">
        <f t="shared" si="4"/>
        <v>0</v>
      </c>
      <c r="O24" s="23" t="s">
        <v>20</v>
      </c>
      <c r="P24" s="24" t="s">
        <v>105</v>
      </c>
      <c r="Q24" s="25" t="str">
        <f t="shared" si="5"/>
        <v>3</v>
      </c>
      <c r="R24" s="23" t="s">
        <v>105</v>
      </c>
      <c r="S24" s="24" t="s">
        <v>105</v>
      </c>
      <c r="T24" s="25">
        <f t="shared" si="6"/>
        <v>0</v>
      </c>
      <c r="U24" s="23" t="s">
        <v>20</v>
      </c>
      <c r="V24" s="24" t="s">
        <v>20</v>
      </c>
      <c r="W24" s="123">
        <f t="shared" si="7"/>
        <v>0</v>
      </c>
      <c r="X24" s="23" t="s">
        <v>20</v>
      </c>
      <c r="Y24" s="24" t="s">
        <v>106</v>
      </c>
      <c r="Z24" s="25">
        <f t="shared" si="8"/>
        <v>0</v>
      </c>
      <c r="AA24" s="23" t="s">
        <v>105</v>
      </c>
      <c r="AB24" s="24" t="s">
        <v>106</v>
      </c>
      <c r="AC24" s="25">
        <f t="shared" si="9"/>
        <v>0</v>
      </c>
      <c r="AD24" s="34"/>
      <c r="AE24" s="32"/>
      <c r="AF24" s="25"/>
      <c r="AG24" s="27">
        <f t="shared" si="10"/>
        <v>10</v>
      </c>
      <c r="AH24" s="28">
        <f>'2.Spieltag'!AK23</f>
        <v>18</v>
      </c>
      <c r="AI24" s="29">
        <f>'2.Spieltag'!AL23</f>
        <v>11</v>
      </c>
      <c r="AJ24" s="30">
        <f t="shared" si="11"/>
        <v>28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tr">
        <f>'2.Spieltag'!C31</f>
        <v>Reinhold</v>
      </c>
      <c r="C25" s="23" t="s">
        <v>20</v>
      </c>
      <c r="D25" s="24" t="s">
        <v>106</v>
      </c>
      <c r="E25" s="36" t="str">
        <f t="shared" si="1"/>
        <v>3</v>
      </c>
      <c r="F25" s="23" t="s">
        <v>20</v>
      </c>
      <c r="G25" s="24" t="s">
        <v>105</v>
      </c>
      <c r="H25" s="36" t="str">
        <f t="shared" si="2"/>
        <v>2</v>
      </c>
      <c r="I25" s="23" t="s">
        <v>20</v>
      </c>
      <c r="J25" s="24" t="s">
        <v>105</v>
      </c>
      <c r="K25" s="25" t="str">
        <f t="shared" si="3"/>
        <v>5</v>
      </c>
      <c r="L25" s="23" t="s">
        <v>20</v>
      </c>
      <c r="M25" s="24" t="s">
        <v>105</v>
      </c>
      <c r="N25" s="25">
        <f t="shared" si="4"/>
        <v>0</v>
      </c>
      <c r="O25" s="23" t="s">
        <v>3</v>
      </c>
      <c r="P25" s="24" t="s">
        <v>20</v>
      </c>
      <c r="Q25" s="25" t="str">
        <f t="shared" si="5"/>
        <v>5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20</v>
      </c>
      <c r="W25" s="123">
        <f t="shared" si="7"/>
        <v>0</v>
      </c>
      <c r="X25" s="23" t="s">
        <v>3</v>
      </c>
      <c r="Y25" s="24" t="s">
        <v>105</v>
      </c>
      <c r="Z25" s="25">
        <f t="shared" si="8"/>
        <v>0</v>
      </c>
      <c r="AA25" s="23" t="s">
        <v>20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>E25+K25+Q25+T25+N25+H25+W25+Z25+AC25+AF25</f>
        <v>15</v>
      </c>
      <c r="AH25" s="28">
        <f>'2.Spieltag'!AK31</f>
        <v>12</v>
      </c>
      <c r="AI25" s="29">
        <f>'2.Spieltag'!AL31</f>
        <v>21</v>
      </c>
      <c r="AJ25" s="30">
        <f t="shared" si="11"/>
        <v>27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'2.Spieltag'!C19</f>
        <v>Silfa04</v>
      </c>
      <c r="C26" s="23" t="s">
        <v>3</v>
      </c>
      <c r="D26" s="24" t="s">
        <v>106</v>
      </c>
      <c r="E26" s="36" t="str">
        <f t="shared" si="1"/>
        <v>2</v>
      </c>
      <c r="F26" s="23" t="s">
        <v>20</v>
      </c>
      <c r="G26" s="24" t="s">
        <v>20</v>
      </c>
      <c r="H26" s="36">
        <f t="shared" si="2"/>
        <v>0</v>
      </c>
      <c r="I26" s="23" t="s">
        <v>106</v>
      </c>
      <c r="J26" s="24" t="s">
        <v>20</v>
      </c>
      <c r="K26" s="25">
        <f t="shared" si="3"/>
        <v>0</v>
      </c>
      <c r="L26" s="23" t="s">
        <v>105</v>
      </c>
      <c r="M26" s="24" t="s">
        <v>105</v>
      </c>
      <c r="N26" s="25" t="str">
        <f t="shared" si="4"/>
        <v>3</v>
      </c>
      <c r="O26" s="23" t="s">
        <v>108</v>
      </c>
      <c r="P26" s="24" t="s">
        <v>105</v>
      </c>
      <c r="Q26" s="25" t="str">
        <f t="shared" si="5"/>
        <v>2</v>
      </c>
      <c r="R26" s="23" t="s">
        <v>106</v>
      </c>
      <c r="S26" s="24" t="s">
        <v>106</v>
      </c>
      <c r="T26" s="25">
        <f t="shared" si="6"/>
        <v>0</v>
      </c>
      <c r="U26" s="23" t="s">
        <v>105</v>
      </c>
      <c r="V26" s="24" t="s">
        <v>20</v>
      </c>
      <c r="W26" s="123">
        <f t="shared" si="7"/>
        <v>0</v>
      </c>
      <c r="X26" s="23" t="s">
        <v>3</v>
      </c>
      <c r="Y26" s="24" t="s">
        <v>20</v>
      </c>
      <c r="Z26" s="25">
        <f t="shared" si="8"/>
        <v>0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>E26+H26+K26+N26+Q26+T26+W26+Z26+AC26+AF26</f>
        <v>7</v>
      </c>
      <c r="AH26" s="28">
        <f>'2.Spieltag'!AK19</f>
        <v>19</v>
      </c>
      <c r="AI26" s="29">
        <f>'2.Spieltag'!AL19</f>
        <v>7</v>
      </c>
      <c r="AJ26" s="30">
        <f t="shared" si="11"/>
        <v>26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'2.Spieltag'!C27</f>
        <v>archie04</v>
      </c>
      <c r="C27" s="23" t="s">
        <v>20</v>
      </c>
      <c r="D27" s="24" t="s">
        <v>105</v>
      </c>
      <c r="E27" s="36" t="str">
        <f t="shared" si="1"/>
        <v>2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20</v>
      </c>
      <c r="K27" s="25">
        <f t="shared" si="3"/>
        <v>0</v>
      </c>
      <c r="L27" s="23" t="s">
        <v>20</v>
      </c>
      <c r="M27" s="24" t="s">
        <v>105</v>
      </c>
      <c r="N27" s="25">
        <f t="shared" si="4"/>
        <v>0</v>
      </c>
      <c r="O27" s="23" t="s">
        <v>105</v>
      </c>
      <c r="P27" s="24" t="s">
        <v>105</v>
      </c>
      <c r="Q27" s="25">
        <f t="shared" si="5"/>
        <v>0</v>
      </c>
      <c r="R27" s="23" t="s">
        <v>20</v>
      </c>
      <c r="S27" s="24" t="s">
        <v>105</v>
      </c>
      <c r="T27" s="25" t="str">
        <f t="shared" si="6"/>
        <v>5</v>
      </c>
      <c r="U27" s="23" t="s">
        <v>105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>E27+H27+K27+N27+Q27+T27+W27+Z27+AC27+AF27</f>
        <v>9</v>
      </c>
      <c r="AH27" s="28">
        <f>'2.Spieltag'!AK27</f>
        <v>15</v>
      </c>
      <c r="AI27" s="29">
        <f>'2.Spieltag'!AL27</f>
        <v>17</v>
      </c>
      <c r="AJ27" s="30">
        <f t="shared" si="11"/>
        <v>24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18</v>
      </c>
      <c r="B28" s="27" t="str">
        <f>'2.Spieltag'!C30</f>
        <v>Tanja 04</v>
      </c>
      <c r="C28" s="23" t="s">
        <v>20</v>
      </c>
      <c r="D28" s="24" t="s">
        <v>106</v>
      </c>
      <c r="E28" s="36" t="str">
        <f t="shared" si="1"/>
        <v>3</v>
      </c>
      <c r="F28" s="23" t="s">
        <v>3</v>
      </c>
      <c r="G28" s="24" t="s">
        <v>106</v>
      </c>
      <c r="H28" s="36" t="str">
        <f t="shared" si="2"/>
        <v>2</v>
      </c>
      <c r="I28" s="23" t="s">
        <v>105</v>
      </c>
      <c r="J28" s="24" t="s">
        <v>20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20</v>
      </c>
      <c r="P28" s="24" t="s">
        <v>106</v>
      </c>
      <c r="Q28" s="25" t="str">
        <f t="shared" si="5"/>
        <v>2</v>
      </c>
      <c r="R28" s="23" t="s">
        <v>105</v>
      </c>
      <c r="S28" s="24" t="s">
        <v>20</v>
      </c>
      <c r="T28" s="25">
        <f t="shared" si="6"/>
        <v>0</v>
      </c>
      <c r="U28" s="23" t="s">
        <v>106</v>
      </c>
      <c r="V28" s="24" t="s">
        <v>20</v>
      </c>
      <c r="W28" s="123">
        <f t="shared" si="7"/>
        <v>0</v>
      </c>
      <c r="X28" s="23" t="s">
        <v>20</v>
      </c>
      <c r="Y28" s="24" t="s">
        <v>105</v>
      </c>
      <c r="Z28" s="25">
        <f t="shared" si="8"/>
        <v>0</v>
      </c>
      <c r="AA28" s="23" t="s">
        <v>20</v>
      </c>
      <c r="AB28" s="24" t="s">
        <v>106</v>
      </c>
      <c r="AC28" s="25">
        <f t="shared" si="9"/>
        <v>0</v>
      </c>
      <c r="AD28" s="34"/>
      <c r="AE28" s="32"/>
      <c r="AF28" s="25"/>
      <c r="AG28" s="27">
        <f>E28+K28+Q28+T28+N28+H28+W28+Z28+AC28+AF28</f>
        <v>10</v>
      </c>
      <c r="AH28" s="28">
        <f>'2.Spieltag'!AK30</f>
        <v>13</v>
      </c>
      <c r="AI28" s="29">
        <f>'2.Spieltag'!AL30</f>
        <v>19</v>
      </c>
      <c r="AJ28" s="30">
        <f t="shared" si="11"/>
        <v>23</v>
      </c>
      <c r="AK28" s="31">
        <f t="shared" si="12"/>
        <v>18</v>
      </c>
      <c r="AL28" s="1"/>
    </row>
    <row r="29" spans="1:38" ht="24.9" customHeight="1" thickBot="1" x14ac:dyDescent="0.3">
      <c r="A29" s="35">
        <f t="shared" si="0"/>
        <v>19</v>
      </c>
      <c r="B29" s="27" t="str">
        <f>'2.Spieltag'!C29</f>
        <v>Master1</v>
      </c>
      <c r="C29" s="23" t="s">
        <v>3</v>
      </c>
      <c r="D29" s="24" t="s">
        <v>105</v>
      </c>
      <c r="E29" s="36" t="str">
        <f t="shared" si="1"/>
        <v>5</v>
      </c>
      <c r="F29" s="23" t="s">
        <v>3</v>
      </c>
      <c r="G29" s="24" t="s">
        <v>106</v>
      </c>
      <c r="H29" s="36" t="str">
        <f t="shared" si="2"/>
        <v>2</v>
      </c>
      <c r="I29" s="23" t="s">
        <v>105</v>
      </c>
      <c r="J29" s="24" t="s">
        <v>20</v>
      </c>
      <c r="K29" s="25">
        <f t="shared" si="3"/>
        <v>0</v>
      </c>
      <c r="L29" s="23" t="s">
        <v>20</v>
      </c>
      <c r="M29" s="24" t="s">
        <v>105</v>
      </c>
      <c r="N29" s="25">
        <f t="shared" si="4"/>
        <v>0</v>
      </c>
      <c r="O29" s="23" t="s">
        <v>3</v>
      </c>
      <c r="P29" s="24" t="s">
        <v>105</v>
      </c>
      <c r="Q29" s="25" t="str">
        <f t="shared" si="5"/>
        <v>2</v>
      </c>
      <c r="R29" s="23" t="s">
        <v>105</v>
      </c>
      <c r="S29" s="24" t="s">
        <v>105</v>
      </c>
      <c r="T29" s="25">
        <f t="shared" si="6"/>
        <v>0</v>
      </c>
      <c r="U29" s="23" t="s">
        <v>20</v>
      </c>
      <c r="V29" s="24" t="s">
        <v>20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3</v>
      </c>
      <c r="AB29" s="24" t="s">
        <v>20</v>
      </c>
      <c r="AC29" s="25">
        <f t="shared" si="9"/>
        <v>0</v>
      </c>
      <c r="AD29" s="34"/>
      <c r="AE29" s="32"/>
      <c r="AF29" s="25"/>
      <c r="AG29" s="27">
        <f>E29+K29+Q29+T29+N29+H29+W29+Z29+AC29+AF29</f>
        <v>9</v>
      </c>
      <c r="AH29" s="28">
        <f>'2.Spieltag'!AK29</f>
        <v>13</v>
      </c>
      <c r="AI29" s="29">
        <f>'2.Spieltag'!AL29</f>
        <v>19</v>
      </c>
      <c r="AJ29" s="30">
        <f t="shared" si="11"/>
        <v>22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19</v>
      </c>
      <c r="B30" s="27" t="str">
        <f>'2.Spieltag'!C28</f>
        <v>Mike04</v>
      </c>
      <c r="C30" s="23" t="s">
        <v>3</v>
      </c>
      <c r="D30" s="24" t="s">
        <v>106</v>
      </c>
      <c r="E30" s="36" t="str">
        <f t="shared" si="1"/>
        <v>2</v>
      </c>
      <c r="F30" s="23" t="s">
        <v>20</v>
      </c>
      <c r="G30" s="24" t="s">
        <v>106</v>
      </c>
      <c r="H30" s="36" t="str">
        <f t="shared" si="2"/>
        <v>3</v>
      </c>
      <c r="I30" s="23" t="s">
        <v>106</v>
      </c>
      <c r="J30" s="24" t="s">
        <v>20</v>
      </c>
      <c r="K30" s="25">
        <f t="shared" si="3"/>
        <v>0</v>
      </c>
      <c r="L30" s="23" t="s">
        <v>20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 t="str">
        <f t="shared" si="5"/>
        <v>2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20</v>
      </c>
      <c r="W30" s="123">
        <f t="shared" si="7"/>
        <v>0</v>
      </c>
      <c r="X30" s="23" t="s">
        <v>20</v>
      </c>
      <c r="Y30" s="24" t="s">
        <v>106</v>
      </c>
      <c r="Z30" s="25">
        <f t="shared" si="8"/>
        <v>0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>E30+H30+K30+N30+Q30+T30+W30+Z30+AC30+AF30</f>
        <v>7</v>
      </c>
      <c r="AH30" s="28">
        <f>'2.Spieltag'!AK28</f>
        <v>15</v>
      </c>
      <c r="AI30" s="29">
        <f>'2.Spieltag'!AL28</f>
        <v>17</v>
      </c>
      <c r="AJ30" s="30">
        <f t="shared" si="11"/>
        <v>22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19</v>
      </c>
      <c r="B31" s="27" t="str">
        <f>'2.Spieltag'!C26</f>
        <v>Schalkekalle</v>
      </c>
      <c r="C31" s="23" t="s">
        <v>105</v>
      </c>
      <c r="D31" s="24" t="s">
        <v>105</v>
      </c>
      <c r="E31" s="36">
        <f t="shared" si="1"/>
        <v>0</v>
      </c>
      <c r="F31" s="23" t="s">
        <v>20</v>
      </c>
      <c r="G31" s="24" t="s">
        <v>20</v>
      </c>
      <c r="H31" s="36">
        <f t="shared" si="2"/>
        <v>0</v>
      </c>
      <c r="I31" s="23" t="s">
        <v>105</v>
      </c>
      <c r="J31" s="24" t="s">
        <v>105</v>
      </c>
      <c r="K31" s="25">
        <f t="shared" si="3"/>
        <v>0</v>
      </c>
      <c r="L31" s="23" t="s">
        <v>105</v>
      </c>
      <c r="M31" s="24" t="s">
        <v>105</v>
      </c>
      <c r="N31" s="25" t="str">
        <f t="shared" si="4"/>
        <v>3</v>
      </c>
      <c r="O31" s="23" t="s">
        <v>105</v>
      </c>
      <c r="P31" s="24" t="s">
        <v>20</v>
      </c>
      <c r="Q31" s="25">
        <f t="shared" si="5"/>
        <v>0</v>
      </c>
      <c r="R31" s="23" t="s">
        <v>105</v>
      </c>
      <c r="S31" s="24" t="s">
        <v>106</v>
      </c>
      <c r="T31" s="25" t="str">
        <f t="shared" si="6"/>
        <v>3</v>
      </c>
      <c r="U31" s="23" t="s">
        <v>106</v>
      </c>
      <c r="V31" s="24" t="s">
        <v>20</v>
      </c>
      <c r="W31" s="123">
        <f t="shared" si="7"/>
        <v>0</v>
      </c>
      <c r="X31" s="23" t="s">
        <v>20</v>
      </c>
      <c r="Y31" s="24" t="s">
        <v>105</v>
      </c>
      <c r="Z31" s="25">
        <f t="shared" si="8"/>
        <v>0</v>
      </c>
      <c r="AA31" s="23" t="s">
        <v>105</v>
      </c>
      <c r="AB31" s="24" t="s">
        <v>106</v>
      </c>
      <c r="AC31" s="25">
        <f t="shared" si="9"/>
        <v>0</v>
      </c>
      <c r="AD31" s="34"/>
      <c r="AE31" s="32"/>
      <c r="AF31" s="25"/>
      <c r="AG31" s="27">
        <f>E31+H31+K31+N31+Q31+T31+W31+Z31+AC31+AF31</f>
        <v>6</v>
      </c>
      <c r="AH31" s="28">
        <f>'2.Spieltag'!AK26</f>
        <v>16</v>
      </c>
      <c r="AI31" s="29">
        <f>'2.Spieltag'!AL26</f>
        <v>15</v>
      </c>
      <c r="AJ31" s="30">
        <f t="shared" si="11"/>
        <v>22</v>
      </c>
      <c r="AK31" s="31">
        <f t="shared" si="12"/>
        <v>19</v>
      </c>
      <c r="AL31" s="1"/>
    </row>
    <row r="32" spans="1:38" ht="24.9" customHeight="1" thickBot="1" x14ac:dyDescent="0.3">
      <c r="A32" s="35">
        <f t="shared" si="0"/>
        <v>22</v>
      </c>
      <c r="B32" s="27" t="str">
        <f>'2.Spieltag'!C32</f>
        <v>schalt04</v>
      </c>
      <c r="C32" s="23" t="s">
        <v>105</v>
      </c>
      <c r="D32" s="24" t="s">
        <v>20</v>
      </c>
      <c r="E32" s="36">
        <f t="shared" si="1"/>
        <v>0</v>
      </c>
      <c r="F32" s="23" t="s">
        <v>20</v>
      </c>
      <c r="G32" s="24" t="s">
        <v>105</v>
      </c>
      <c r="H32" s="36" t="str">
        <f t="shared" si="2"/>
        <v>2</v>
      </c>
      <c r="I32" s="23" t="s">
        <v>105</v>
      </c>
      <c r="J32" s="24" t="s">
        <v>3</v>
      </c>
      <c r="K32" s="25">
        <f t="shared" si="3"/>
        <v>0</v>
      </c>
      <c r="L32" s="23" t="s">
        <v>20</v>
      </c>
      <c r="M32" s="24" t="s">
        <v>20</v>
      </c>
      <c r="N32" s="25" t="str">
        <f t="shared" si="4"/>
        <v>5</v>
      </c>
      <c r="O32" s="23" t="s">
        <v>3</v>
      </c>
      <c r="P32" s="24" t="s">
        <v>105</v>
      </c>
      <c r="Q32" s="25" t="str">
        <f t="shared" si="5"/>
        <v>2</v>
      </c>
      <c r="R32" s="23" t="s">
        <v>105</v>
      </c>
      <c r="S32" s="24" t="s">
        <v>105</v>
      </c>
      <c r="T32" s="25">
        <f t="shared" si="6"/>
        <v>0</v>
      </c>
      <c r="U32" s="23" t="s">
        <v>105</v>
      </c>
      <c r="V32" s="24" t="s">
        <v>108</v>
      </c>
      <c r="W32" s="123">
        <f t="shared" si="7"/>
        <v>0</v>
      </c>
      <c r="X32" s="23" t="s">
        <v>3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>E32+K32+Q32+T32+N32+H32+W32+Z32+AC32+AF32</f>
        <v>9</v>
      </c>
      <c r="AH32" s="28">
        <f>'2.Spieltag'!AK32</f>
        <v>12</v>
      </c>
      <c r="AI32" s="29">
        <f>'2.Spieltag'!AL32</f>
        <v>21</v>
      </c>
      <c r="AJ32" s="30">
        <f t="shared" si="11"/>
        <v>21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23</v>
      </c>
      <c r="B33" s="27" t="str">
        <f>'2.Spieltag'!C34</f>
        <v>Ricardo04</v>
      </c>
      <c r="C33" s="23" t="s">
        <v>20</v>
      </c>
      <c r="D33" s="24" t="s">
        <v>106</v>
      </c>
      <c r="E33" s="36" t="str">
        <f t="shared" si="1"/>
        <v>3</v>
      </c>
      <c r="F33" s="23" t="s">
        <v>3</v>
      </c>
      <c r="G33" s="24" t="s">
        <v>106</v>
      </c>
      <c r="H33" s="36" t="str">
        <f t="shared" si="2"/>
        <v>2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20</v>
      </c>
      <c r="N33" s="25">
        <f t="shared" si="4"/>
        <v>0</v>
      </c>
      <c r="O33" s="23" t="s">
        <v>20</v>
      </c>
      <c r="P33" s="24" t="s">
        <v>105</v>
      </c>
      <c r="Q33" s="25" t="str">
        <f t="shared" si="5"/>
        <v>3</v>
      </c>
      <c r="R33" s="23" t="s">
        <v>20</v>
      </c>
      <c r="S33" s="24" t="s">
        <v>105</v>
      </c>
      <c r="T33" s="25" t="str">
        <f t="shared" si="6"/>
        <v>5</v>
      </c>
      <c r="U33" s="23" t="s">
        <v>105</v>
      </c>
      <c r="V33" s="24" t="s">
        <v>20</v>
      </c>
      <c r="W33" s="123">
        <f t="shared" si="7"/>
        <v>0</v>
      </c>
      <c r="X33" s="23" t="s">
        <v>20</v>
      </c>
      <c r="Y33" s="24" t="s">
        <v>20</v>
      </c>
      <c r="Z33" s="25" t="str">
        <f t="shared" si="8"/>
        <v>3</v>
      </c>
      <c r="AA33" s="23" t="s">
        <v>20</v>
      </c>
      <c r="AB33" s="24" t="s">
        <v>105</v>
      </c>
      <c r="AC33" s="25">
        <f t="shared" si="9"/>
        <v>0</v>
      </c>
      <c r="AD33" s="34"/>
      <c r="AE33" s="32"/>
      <c r="AF33" s="25"/>
      <c r="AG33" s="27">
        <f>E33+K33+Q33+T33+N33+H33+W33+Z33+AC33+AF33</f>
        <v>16</v>
      </c>
      <c r="AH33" s="28">
        <f>'2.Spieltag'!AK34</f>
        <v>0</v>
      </c>
      <c r="AI33" s="29">
        <f>'2.Spieltag'!AL34</f>
        <v>0</v>
      </c>
      <c r="AJ33" s="30">
        <f t="shared" si="11"/>
        <v>16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'2.Spieltag'!C33</f>
        <v>Gudrun</v>
      </c>
      <c r="C34" s="23" t="s">
        <v>105</v>
      </c>
      <c r="D34" s="24" t="s">
        <v>105</v>
      </c>
      <c r="E34" s="36">
        <f t="shared" si="1"/>
        <v>0</v>
      </c>
      <c r="F34" s="23" t="s">
        <v>3</v>
      </c>
      <c r="G34" s="24" t="s">
        <v>105</v>
      </c>
      <c r="H34" s="36" t="str">
        <f t="shared" si="2"/>
        <v>5</v>
      </c>
      <c r="I34" s="23" t="s">
        <v>106</v>
      </c>
      <c r="J34" s="24" t="s">
        <v>20</v>
      </c>
      <c r="K34" s="25">
        <f t="shared" si="3"/>
        <v>0</v>
      </c>
      <c r="L34" s="23" t="s">
        <v>105</v>
      </c>
      <c r="M34" s="24" t="s">
        <v>20</v>
      </c>
      <c r="N34" s="25">
        <f t="shared" si="4"/>
        <v>0</v>
      </c>
      <c r="O34" s="23" t="s">
        <v>105</v>
      </c>
      <c r="P34" s="24" t="s">
        <v>105</v>
      </c>
      <c r="Q34" s="25">
        <f t="shared" si="5"/>
        <v>0</v>
      </c>
      <c r="R34" s="23" t="s">
        <v>106</v>
      </c>
      <c r="S34" s="24" t="s">
        <v>20</v>
      </c>
      <c r="T34" s="25">
        <f t="shared" si="6"/>
        <v>0</v>
      </c>
      <c r="U34" s="23" t="s">
        <v>106</v>
      </c>
      <c r="V34" s="24" t="s">
        <v>20</v>
      </c>
      <c r="W34" s="123">
        <f t="shared" si="7"/>
        <v>0</v>
      </c>
      <c r="X34" s="23" t="s">
        <v>20</v>
      </c>
      <c r="Y34" s="24" t="s">
        <v>105</v>
      </c>
      <c r="Z34" s="25">
        <f t="shared" si="8"/>
        <v>0</v>
      </c>
      <c r="AA34" s="23" t="s">
        <v>20</v>
      </c>
      <c r="AB34" s="24" t="s">
        <v>106</v>
      </c>
      <c r="AC34" s="25">
        <f t="shared" si="9"/>
        <v>0</v>
      </c>
      <c r="AD34" s="34"/>
      <c r="AE34" s="32"/>
      <c r="AF34" s="25"/>
      <c r="AG34" s="27">
        <f>E34+K34+Q34+T34+N34+H34+W34+Z34+AC34+AF34</f>
        <v>5</v>
      </c>
      <c r="AH34" s="28">
        <f>'2.Spieltag'!AK33</f>
        <v>10</v>
      </c>
      <c r="AI34" s="29">
        <f>'2.Spieltag'!AL33</f>
        <v>23</v>
      </c>
      <c r="AJ34" s="30">
        <f t="shared" si="11"/>
        <v>15</v>
      </c>
      <c r="AK34" s="31">
        <f t="shared" si="12"/>
        <v>24</v>
      </c>
      <c r="AL34" s="1"/>
    </row>
    <row r="35" spans="1:38" ht="13.2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4">
    <sortCondition ref="A11:A34"/>
    <sortCondition ref="B11:B34"/>
  </sortState>
  <phoneticPr fontId="0" type="noConversion"/>
  <conditionalFormatting sqref="B11:B31">
    <cfRule type="expression" dxfId="167" priority="18">
      <formula>($AG11&gt;40)</formula>
    </cfRule>
  </conditionalFormatting>
  <conditionalFormatting sqref="V8">
    <cfRule type="containsText" dxfId="166" priority="14" operator="containsText" text="Schalke 04">
      <formula>NOT(ISERROR(SEARCH("Schalke 04",V8)))</formula>
    </cfRule>
  </conditionalFormatting>
  <conditionalFormatting sqref="B32">
    <cfRule type="expression" dxfId="165" priority="11">
      <formula>($AG32&gt;40)</formula>
    </cfRule>
  </conditionalFormatting>
  <conditionalFormatting sqref="B33">
    <cfRule type="expression" dxfId="164" priority="9">
      <formula>($AG33&gt;40)</formula>
    </cfRule>
  </conditionalFormatting>
  <conditionalFormatting sqref="B34">
    <cfRule type="expression" dxfId="163" priority="7">
      <formula>($AG34&gt;40)</formula>
    </cfRule>
  </conditionalFormatting>
  <conditionalFormatting sqref="AG1:AG1048576">
    <cfRule type="top10" dxfId="162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43"/>
  <sheetViews>
    <sheetView workbookViewId="0">
      <selection activeCell="A10" sqref="A1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29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65</v>
      </c>
      <c r="D4" s="71"/>
      <c r="E4" s="71"/>
      <c r="F4" s="70" t="s">
        <v>19</v>
      </c>
      <c r="G4" s="71"/>
      <c r="H4" s="71"/>
      <c r="I4" s="70" t="s">
        <v>104</v>
      </c>
      <c r="J4" s="71"/>
      <c r="K4" s="71"/>
      <c r="L4" s="70" t="s">
        <v>60</v>
      </c>
      <c r="M4" s="71"/>
      <c r="N4" s="71"/>
      <c r="O4" s="70" t="s">
        <v>17</v>
      </c>
      <c r="P4" s="71"/>
      <c r="Q4" s="71"/>
      <c r="R4" s="70" t="s">
        <v>62</v>
      </c>
      <c r="S4" s="71"/>
      <c r="T4" s="71"/>
      <c r="U4" s="122" t="s">
        <v>12</v>
      </c>
      <c r="V4" s="71"/>
      <c r="W4" s="71"/>
      <c r="X4" s="70" t="s">
        <v>14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15</v>
      </c>
      <c r="M6" s="73"/>
      <c r="N6" s="74"/>
      <c r="O6" s="69" t="s">
        <v>63</v>
      </c>
      <c r="P6" s="73"/>
      <c r="Q6" s="74"/>
      <c r="R6" s="69" t="s">
        <v>18</v>
      </c>
      <c r="S6" s="73"/>
      <c r="T6" s="74"/>
      <c r="U6" s="69" t="s">
        <v>13</v>
      </c>
      <c r="V6" s="73"/>
      <c r="W6" s="74"/>
      <c r="X6" s="69" t="s">
        <v>22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106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20</v>
      </c>
      <c r="M10" s="100" t="s">
        <v>3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108</v>
      </c>
      <c r="S10" s="100" t="s">
        <v>20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'3.Spieltag'!B11</f>
        <v>shiny</v>
      </c>
      <c r="C11" s="23" t="s">
        <v>20</v>
      </c>
      <c r="D11" s="24" t="s">
        <v>105</v>
      </c>
      <c r="E11" s="36">
        <f t="shared" ref="E11:E23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105</v>
      </c>
      <c r="N11" s="25">
        <f t="shared" ref="N11:N34" si="4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106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6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105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106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20</v>
      </c>
      <c r="AC11" s="25">
        <f t="shared" ref="AC11:AC34" si="9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10">E11+H11+K11+N11+Q11+T11+W11+Z11+AC11+AF11</f>
        <v>7</v>
      </c>
      <c r="AH11" s="28">
        <f>'3.Spieltag'!AJ11</f>
        <v>47</v>
      </c>
      <c r="AI11" s="29">
        <f>'3.Spieltag'!AK11</f>
        <v>1</v>
      </c>
      <c r="AJ11" s="30">
        <f t="shared" ref="AJ11:AJ34" si="11">AG11+AH11</f>
        <v>54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'3.Spieltag'!B12</f>
        <v>atschi91</v>
      </c>
      <c r="C12" s="23" t="s">
        <v>105</v>
      </c>
      <c r="D12" s="24" t="s">
        <v>105</v>
      </c>
      <c r="E12" s="36" t="str">
        <f t="shared" si="1"/>
        <v>3</v>
      </c>
      <c r="F12" s="23" t="s">
        <v>20</v>
      </c>
      <c r="G12" s="24" t="s">
        <v>105</v>
      </c>
      <c r="H12" s="36">
        <f t="shared" si="2"/>
        <v>0</v>
      </c>
      <c r="I12" s="23" t="s">
        <v>20</v>
      </c>
      <c r="J12" s="24" t="s">
        <v>106</v>
      </c>
      <c r="K12" s="25" t="str">
        <f t="shared" si="3"/>
        <v>5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105</v>
      </c>
      <c r="Q12" s="25">
        <f t="shared" si="5"/>
        <v>0</v>
      </c>
      <c r="R12" s="23" t="s">
        <v>105</v>
      </c>
      <c r="S12" s="24" t="s">
        <v>3</v>
      </c>
      <c r="T12" s="25">
        <f t="shared" si="6"/>
        <v>0</v>
      </c>
      <c r="U12" s="23" t="s">
        <v>20</v>
      </c>
      <c r="V12" s="24" t="s">
        <v>105</v>
      </c>
      <c r="W12" s="123">
        <f t="shared" si="7"/>
        <v>0</v>
      </c>
      <c r="X12" s="23" t="s">
        <v>20</v>
      </c>
      <c r="Y12" s="24" t="s">
        <v>105</v>
      </c>
      <c r="Z12" s="25" t="str">
        <f t="shared" si="8"/>
        <v>3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11</v>
      </c>
      <c r="AH12" s="28">
        <f>'3.Spieltag'!AJ12</f>
        <v>40</v>
      </c>
      <c r="AI12" s="29">
        <f>'3.Spieltag'!AK12</f>
        <v>2</v>
      </c>
      <c r="AJ12" s="30">
        <f t="shared" si="11"/>
        <v>51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'3.Spieltag'!B15</f>
        <v>Lola04</v>
      </c>
      <c r="C13" s="23" t="s">
        <v>20</v>
      </c>
      <c r="D13" s="24" t="s">
        <v>105</v>
      </c>
      <c r="E13" s="36">
        <f t="shared" si="1"/>
        <v>0</v>
      </c>
      <c r="F13" s="23" t="s">
        <v>20</v>
      </c>
      <c r="G13" s="24" t="s">
        <v>20</v>
      </c>
      <c r="H13" s="36" t="str">
        <f t="shared" si="2"/>
        <v>3</v>
      </c>
      <c r="I13" s="23" t="s">
        <v>20</v>
      </c>
      <c r="J13" s="24" t="s">
        <v>105</v>
      </c>
      <c r="K13" s="25" t="str">
        <f t="shared" si="3"/>
        <v>2</v>
      </c>
      <c r="L13" s="23" t="s">
        <v>105</v>
      </c>
      <c r="M13" s="24" t="s">
        <v>105</v>
      </c>
      <c r="N13" s="25">
        <f t="shared" si="4"/>
        <v>0</v>
      </c>
      <c r="O13" s="23" t="s">
        <v>20</v>
      </c>
      <c r="P13" s="24" t="s">
        <v>106</v>
      </c>
      <c r="Q13" s="25">
        <f t="shared" si="5"/>
        <v>0</v>
      </c>
      <c r="R13" s="23" t="s">
        <v>20</v>
      </c>
      <c r="S13" s="24" t="s">
        <v>105</v>
      </c>
      <c r="T13" s="25" t="str">
        <f t="shared" si="6"/>
        <v>2</v>
      </c>
      <c r="U13" s="23" t="s">
        <v>20</v>
      </c>
      <c r="V13" s="24" t="s">
        <v>20</v>
      </c>
      <c r="W13" s="123">
        <f t="shared" si="7"/>
        <v>0</v>
      </c>
      <c r="X13" s="23" t="s">
        <v>3</v>
      </c>
      <c r="Y13" s="24" t="s">
        <v>105</v>
      </c>
      <c r="Z13" s="25" t="str">
        <f t="shared" si="8"/>
        <v>2</v>
      </c>
      <c r="AA13" s="23" t="s">
        <v>20</v>
      </c>
      <c r="AB13" s="24" t="s">
        <v>20</v>
      </c>
      <c r="AC13" s="25" t="str">
        <f t="shared" si="9"/>
        <v>3</v>
      </c>
      <c r="AD13" s="34"/>
      <c r="AE13" s="32"/>
      <c r="AF13" s="25"/>
      <c r="AG13" s="27">
        <f t="shared" si="10"/>
        <v>12</v>
      </c>
      <c r="AH13" s="28">
        <f>'3.Spieltag'!AJ15</f>
        <v>36</v>
      </c>
      <c r="AI13" s="29">
        <f>'3.Spieltag'!AK15</f>
        <v>5</v>
      </c>
      <c r="AJ13" s="30">
        <f t="shared" si="11"/>
        <v>48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'3.Spieltag'!B19</f>
        <v>Hans 04</v>
      </c>
      <c r="C14" s="23" t="s">
        <v>20</v>
      </c>
      <c r="D14" s="24" t="s">
        <v>105</v>
      </c>
      <c r="E14" s="36">
        <f t="shared" si="1"/>
        <v>0</v>
      </c>
      <c r="F14" s="23" t="s">
        <v>20</v>
      </c>
      <c r="G14" s="24" t="s">
        <v>20</v>
      </c>
      <c r="H14" s="36" t="str">
        <f t="shared" si="2"/>
        <v>3</v>
      </c>
      <c r="I14" s="23" t="s">
        <v>20</v>
      </c>
      <c r="J14" s="24" t="s">
        <v>105</v>
      </c>
      <c r="K14" s="25" t="str">
        <f t="shared" si="3"/>
        <v>2</v>
      </c>
      <c r="L14" s="23" t="s">
        <v>105</v>
      </c>
      <c r="M14" s="24" t="s">
        <v>20</v>
      </c>
      <c r="N14" s="25" t="str">
        <f t="shared" si="4"/>
        <v>3</v>
      </c>
      <c r="O14" s="23" t="s">
        <v>20</v>
      </c>
      <c r="P14" s="24" t="s">
        <v>105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20</v>
      </c>
      <c r="V14" s="24" t="s">
        <v>20</v>
      </c>
      <c r="W14" s="123">
        <f t="shared" si="7"/>
        <v>0</v>
      </c>
      <c r="X14" s="23" t="s">
        <v>20</v>
      </c>
      <c r="Y14" s="24" t="s">
        <v>105</v>
      </c>
      <c r="Z14" s="25" t="str">
        <f t="shared" si="8"/>
        <v>3</v>
      </c>
      <c r="AA14" s="23" t="s">
        <v>20</v>
      </c>
      <c r="AB14" s="24" t="s">
        <v>105</v>
      </c>
      <c r="AC14" s="25">
        <f t="shared" si="9"/>
        <v>0</v>
      </c>
      <c r="AD14" s="34"/>
      <c r="AE14" s="32"/>
      <c r="AF14" s="25"/>
      <c r="AG14" s="27">
        <f t="shared" si="10"/>
        <v>11</v>
      </c>
      <c r="AH14" s="28">
        <f>'3.Spieltag'!AJ19</f>
        <v>34</v>
      </c>
      <c r="AI14" s="29">
        <f>'3.Spieltag'!AK19</f>
        <v>7</v>
      </c>
      <c r="AJ14" s="30">
        <f t="shared" si="11"/>
        <v>45</v>
      </c>
      <c r="AK14" s="31">
        <f t="shared" si="12"/>
        <v>4</v>
      </c>
    </row>
    <row r="15" spans="1:38" ht="24.9" customHeight="1" thickBot="1" x14ac:dyDescent="0.3">
      <c r="A15" s="35">
        <f t="shared" si="0"/>
        <v>4</v>
      </c>
      <c r="B15" s="27" t="str">
        <f>'3.Spieltag'!B13</f>
        <v>UltraGE</v>
      </c>
      <c r="C15" s="23" t="s">
        <v>105</v>
      </c>
      <c r="D15" s="24" t="s">
        <v>20</v>
      </c>
      <c r="E15" s="36">
        <f t="shared" si="1"/>
        <v>0</v>
      </c>
      <c r="F15" s="23" t="s">
        <v>105</v>
      </c>
      <c r="G15" s="24" t="s">
        <v>3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2</v>
      </c>
      <c r="L15" s="23" t="s">
        <v>20</v>
      </c>
      <c r="M15" s="24" t="s">
        <v>105</v>
      </c>
      <c r="N15" s="25">
        <f t="shared" si="4"/>
        <v>0</v>
      </c>
      <c r="O15" s="23" t="s">
        <v>105</v>
      </c>
      <c r="P15" s="24" t="s">
        <v>20</v>
      </c>
      <c r="Q15" s="25" t="str">
        <f t="shared" si="5"/>
        <v>2</v>
      </c>
      <c r="R15" s="23" t="s">
        <v>105</v>
      </c>
      <c r="S15" s="24" t="s">
        <v>105</v>
      </c>
      <c r="T15" s="25">
        <f t="shared" si="6"/>
        <v>0</v>
      </c>
      <c r="U15" s="23" t="s">
        <v>105</v>
      </c>
      <c r="V15" s="24" t="s">
        <v>105</v>
      </c>
      <c r="W15" s="123">
        <f t="shared" si="7"/>
        <v>0</v>
      </c>
      <c r="X15" s="23" t="s">
        <v>20</v>
      </c>
      <c r="Y15" s="24" t="s">
        <v>106</v>
      </c>
      <c r="Z15" s="25" t="str">
        <f t="shared" si="8"/>
        <v>2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6</v>
      </c>
      <c r="AH15" s="28">
        <f>'3.Spieltag'!AJ13</f>
        <v>39</v>
      </c>
      <c r="AI15" s="29">
        <f>'3.Spieltag'!AK13</f>
        <v>3</v>
      </c>
      <c r="AJ15" s="30">
        <f t="shared" si="11"/>
        <v>45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'3.Spieltag'!B16</f>
        <v>schalke-willi</v>
      </c>
      <c r="C16" s="23" t="s">
        <v>20</v>
      </c>
      <c r="D16" s="24" t="s">
        <v>105</v>
      </c>
      <c r="E16" s="36">
        <f t="shared" si="1"/>
        <v>0</v>
      </c>
      <c r="F16" s="23" t="s">
        <v>105</v>
      </c>
      <c r="G16" s="24" t="s">
        <v>106</v>
      </c>
      <c r="H16" s="36">
        <f t="shared" si="2"/>
        <v>0</v>
      </c>
      <c r="I16" s="23" t="s">
        <v>20</v>
      </c>
      <c r="J16" s="24" t="s">
        <v>105</v>
      </c>
      <c r="K16" s="25" t="str">
        <f t="shared" si="3"/>
        <v>2</v>
      </c>
      <c r="L16" s="23" t="s">
        <v>105</v>
      </c>
      <c r="M16" s="24" t="s">
        <v>106</v>
      </c>
      <c r="N16" s="25">
        <f t="shared" si="4"/>
        <v>0</v>
      </c>
      <c r="O16" s="23" t="s">
        <v>20</v>
      </c>
      <c r="P16" s="24" t="s">
        <v>105</v>
      </c>
      <c r="Q16" s="25">
        <f t="shared" si="5"/>
        <v>0</v>
      </c>
      <c r="R16" s="23" t="s">
        <v>105</v>
      </c>
      <c r="S16" s="24" t="s">
        <v>106</v>
      </c>
      <c r="T16" s="25" t="str">
        <f t="shared" si="6"/>
        <v>2</v>
      </c>
      <c r="U16" s="23" t="s">
        <v>3</v>
      </c>
      <c r="V16" s="24" t="s">
        <v>20</v>
      </c>
      <c r="W16" s="123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20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6</v>
      </c>
      <c r="AH16" s="28">
        <f>'3.Spieltag'!AJ16</f>
        <v>36</v>
      </c>
      <c r="AI16" s="29">
        <f>'3.Spieltag'!AK16</f>
        <v>5</v>
      </c>
      <c r="AJ16" s="30">
        <f t="shared" si="11"/>
        <v>42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6</v>
      </c>
      <c r="B17" s="27" t="str">
        <f>'3.Spieltag'!B25</f>
        <v>Reinhold</v>
      </c>
      <c r="C17" s="23" t="s">
        <v>3</v>
      </c>
      <c r="D17" s="24" t="s">
        <v>3</v>
      </c>
      <c r="E17" s="36" t="str">
        <f t="shared" si="1"/>
        <v>3</v>
      </c>
      <c r="F17" s="23" t="s">
        <v>3</v>
      </c>
      <c r="G17" s="24" t="s">
        <v>3</v>
      </c>
      <c r="H17" s="36" t="str">
        <f t="shared" si="2"/>
        <v>3</v>
      </c>
      <c r="I17" s="23" t="s">
        <v>20</v>
      </c>
      <c r="J17" s="24" t="s">
        <v>105</v>
      </c>
      <c r="K17" s="25" t="str">
        <f t="shared" si="3"/>
        <v>2</v>
      </c>
      <c r="L17" s="23" t="s">
        <v>105</v>
      </c>
      <c r="M17" s="24" t="s">
        <v>105</v>
      </c>
      <c r="N17" s="25">
        <f t="shared" si="4"/>
        <v>0</v>
      </c>
      <c r="O17" s="23" t="s">
        <v>20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108</v>
      </c>
      <c r="V17" s="24" t="s">
        <v>105</v>
      </c>
      <c r="W17" s="123">
        <f t="shared" si="7"/>
        <v>0</v>
      </c>
      <c r="X17" s="23" t="s">
        <v>3</v>
      </c>
      <c r="Y17" s="24" t="s">
        <v>106</v>
      </c>
      <c r="Z17" s="25" t="str">
        <f t="shared" si="8"/>
        <v>2</v>
      </c>
      <c r="AA17" s="23" t="s">
        <v>105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15</v>
      </c>
      <c r="AH17" s="28">
        <f>'3.Spieltag'!AJ25</f>
        <v>27</v>
      </c>
      <c r="AI17" s="29">
        <f>'3.Spieltag'!AK25</f>
        <v>15</v>
      </c>
      <c r="AJ17" s="30">
        <f t="shared" si="11"/>
        <v>42</v>
      </c>
      <c r="AK17" s="31">
        <f t="shared" si="12"/>
        <v>6</v>
      </c>
      <c r="AL17" s="1"/>
    </row>
    <row r="18" spans="1:38" ht="24.9" customHeight="1" thickBot="1" x14ac:dyDescent="0.3">
      <c r="A18" s="35">
        <f t="shared" si="0"/>
        <v>8</v>
      </c>
      <c r="B18" s="27" t="str">
        <f>'3.Spieltag'!B18</f>
        <v>gaby04</v>
      </c>
      <c r="C18" s="23" t="s">
        <v>20</v>
      </c>
      <c r="D18" s="24" t="s">
        <v>105</v>
      </c>
      <c r="E18" s="36">
        <f t="shared" si="1"/>
        <v>0</v>
      </c>
      <c r="F18" s="23" t="s">
        <v>20</v>
      </c>
      <c r="G18" s="24" t="s">
        <v>20</v>
      </c>
      <c r="H18" s="36" t="str">
        <f t="shared" si="2"/>
        <v>3</v>
      </c>
      <c r="I18" s="23" t="s">
        <v>105</v>
      </c>
      <c r="J18" s="24" t="s">
        <v>105</v>
      </c>
      <c r="K18" s="25">
        <f t="shared" si="3"/>
        <v>0</v>
      </c>
      <c r="L18" s="23" t="s">
        <v>3</v>
      </c>
      <c r="M18" s="24" t="s">
        <v>105</v>
      </c>
      <c r="N18" s="25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20</v>
      </c>
      <c r="W18" s="123">
        <f t="shared" si="7"/>
        <v>0</v>
      </c>
      <c r="X18" s="23" t="s">
        <v>3</v>
      </c>
      <c r="Y18" s="24" t="s">
        <v>20</v>
      </c>
      <c r="Z18" s="25" t="str">
        <f t="shared" si="8"/>
        <v>3</v>
      </c>
      <c r="AA18" s="23" t="s">
        <v>3</v>
      </c>
      <c r="AB18" s="24" t="s">
        <v>105</v>
      </c>
      <c r="AC18" s="25">
        <f t="shared" si="9"/>
        <v>0</v>
      </c>
      <c r="AD18" s="34"/>
      <c r="AE18" s="32"/>
      <c r="AF18" s="25"/>
      <c r="AG18" s="27">
        <f t="shared" si="10"/>
        <v>6</v>
      </c>
      <c r="AH18" s="28">
        <f>'3.Spieltag'!AJ18</f>
        <v>34</v>
      </c>
      <c r="AI18" s="29">
        <f>'3.Spieltag'!AK18</f>
        <v>7</v>
      </c>
      <c r="AJ18" s="30">
        <f t="shared" si="11"/>
        <v>40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9</v>
      </c>
      <c r="B19" s="27" t="str">
        <f>'3.Spieltag'!B23</f>
        <v>cilli37</v>
      </c>
      <c r="C19" s="23" t="s">
        <v>105</v>
      </c>
      <c r="D19" s="24" t="s">
        <v>105</v>
      </c>
      <c r="E19" s="36" t="str">
        <f t="shared" si="1"/>
        <v>3</v>
      </c>
      <c r="F19" s="23" t="s">
        <v>20</v>
      </c>
      <c r="G19" s="24" t="s">
        <v>20</v>
      </c>
      <c r="H19" s="36" t="str">
        <f t="shared" si="2"/>
        <v>3</v>
      </c>
      <c r="I19" s="23" t="s">
        <v>105</v>
      </c>
      <c r="J19" s="24" t="s">
        <v>20</v>
      </c>
      <c r="K19" s="25">
        <f t="shared" si="3"/>
        <v>0</v>
      </c>
      <c r="L19" s="23" t="s">
        <v>105</v>
      </c>
      <c r="M19" s="24" t="s">
        <v>20</v>
      </c>
      <c r="N19" s="25" t="str">
        <f t="shared" si="4"/>
        <v>3</v>
      </c>
      <c r="O19" s="23" t="s">
        <v>20</v>
      </c>
      <c r="P19" s="24" t="s">
        <v>105</v>
      </c>
      <c r="Q19" s="25">
        <f t="shared" si="5"/>
        <v>0</v>
      </c>
      <c r="R19" s="23" t="s">
        <v>105</v>
      </c>
      <c r="S19" s="24" t="s">
        <v>20</v>
      </c>
      <c r="T19" s="25">
        <f t="shared" si="6"/>
        <v>0</v>
      </c>
      <c r="U19" s="23" t="s">
        <v>20</v>
      </c>
      <c r="V19" s="24" t="s">
        <v>105</v>
      </c>
      <c r="W19" s="123">
        <f t="shared" si="7"/>
        <v>0</v>
      </c>
      <c r="X19" s="23" t="s">
        <v>20</v>
      </c>
      <c r="Y19" s="24" t="s">
        <v>106</v>
      </c>
      <c r="Z19" s="25" t="str">
        <f t="shared" si="8"/>
        <v>2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11</v>
      </c>
      <c r="AH19" s="28">
        <f>'3.Spieltag'!AJ23</f>
        <v>28</v>
      </c>
      <c r="AI19" s="29">
        <f>'3.Spieltag'!AK23</f>
        <v>13</v>
      </c>
      <c r="AJ19" s="30">
        <f t="shared" si="11"/>
        <v>39</v>
      </c>
      <c r="AK19" s="31">
        <f t="shared" si="12"/>
        <v>9</v>
      </c>
      <c r="AL19" s="1"/>
    </row>
    <row r="20" spans="1:38" ht="24.9" customHeight="1" thickBot="1" x14ac:dyDescent="0.3">
      <c r="A20" s="35">
        <f t="shared" si="0"/>
        <v>10</v>
      </c>
      <c r="B20" s="27" t="str">
        <f>'3.Spieltag'!B17</f>
        <v>Fabian1904</v>
      </c>
      <c r="C20" s="23" t="s">
        <v>105</v>
      </c>
      <c r="D20" s="24" t="s">
        <v>20</v>
      </c>
      <c r="E20" s="36">
        <f t="shared" si="1"/>
        <v>0</v>
      </c>
      <c r="F20" s="23" t="s">
        <v>105</v>
      </c>
      <c r="G20" s="24" t="s">
        <v>3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106</v>
      </c>
      <c r="M20" s="24" t="s">
        <v>20</v>
      </c>
      <c r="N20" s="25" t="str">
        <f t="shared" si="4"/>
        <v>2</v>
      </c>
      <c r="O20" s="23" t="s">
        <v>105</v>
      </c>
      <c r="P20" s="24" t="s">
        <v>106</v>
      </c>
      <c r="Q20" s="25">
        <f t="shared" si="5"/>
        <v>0</v>
      </c>
      <c r="R20" s="23" t="s">
        <v>106</v>
      </c>
      <c r="S20" s="24" t="s">
        <v>105</v>
      </c>
      <c r="T20" s="25">
        <f t="shared" si="6"/>
        <v>0</v>
      </c>
      <c r="U20" s="23" t="s">
        <v>105</v>
      </c>
      <c r="V20" s="24" t="s">
        <v>105</v>
      </c>
      <c r="W20" s="123">
        <f t="shared" si="7"/>
        <v>0</v>
      </c>
      <c r="X20" s="23" t="s">
        <v>20</v>
      </c>
      <c r="Y20" s="24" t="s">
        <v>106</v>
      </c>
      <c r="Z20" s="25" t="str">
        <f t="shared" si="8"/>
        <v>2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4</v>
      </c>
      <c r="AH20" s="28">
        <f>'3.Spieltag'!AJ17</f>
        <v>34</v>
      </c>
      <c r="AI20" s="29">
        <f>'3.Spieltag'!AK17</f>
        <v>7</v>
      </c>
      <c r="AJ20" s="30">
        <f t="shared" si="11"/>
        <v>38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'3.Spieltag'!B21</f>
        <v>Franzi 04</v>
      </c>
      <c r="C21" s="23" t="s">
        <v>105</v>
      </c>
      <c r="D21" s="24" t="s">
        <v>20</v>
      </c>
      <c r="E21" s="36">
        <f t="shared" si="1"/>
        <v>0</v>
      </c>
      <c r="F21" s="23" t="s">
        <v>105</v>
      </c>
      <c r="G21" s="24" t="s">
        <v>20</v>
      </c>
      <c r="H21" s="36">
        <f t="shared" si="2"/>
        <v>0</v>
      </c>
      <c r="I21" s="23" t="s">
        <v>20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20</v>
      </c>
      <c r="S21" s="24" t="s">
        <v>105</v>
      </c>
      <c r="T21" s="25" t="str">
        <f t="shared" si="6"/>
        <v>2</v>
      </c>
      <c r="U21" s="23" t="s">
        <v>20</v>
      </c>
      <c r="V21" s="24" t="s">
        <v>105</v>
      </c>
      <c r="W21" s="123">
        <f t="shared" si="7"/>
        <v>0</v>
      </c>
      <c r="X21" s="23" t="s">
        <v>20</v>
      </c>
      <c r="Y21" s="24" t="s">
        <v>105</v>
      </c>
      <c r="Z21" s="25" t="str">
        <f t="shared" si="8"/>
        <v>3</v>
      </c>
      <c r="AA21" s="23" t="s">
        <v>106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5</v>
      </c>
      <c r="AH21" s="28">
        <f>'3.Spieltag'!AJ21</f>
        <v>32</v>
      </c>
      <c r="AI21" s="29">
        <f>'3.Spieltag'!AK21</f>
        <v>11</v>
      </c>
      <c r="AJ21" s="30">
        <f t="shared" si="11"/>
        <v>37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'3.Spieltag'!B20</f>
        <v>Jubby</v>
      </c>
      <c r="C22" s="23" t="s">
        <v>20</v>
      </c>
      <c r="D22" s="24" t="s">
        <v>106</v>
      </c>
      <c r="E22" s="36">
        <f t="shared" si="1"/>
        <v>0</v>
      </c>
      <c r="F22" s="23" t="s">
        <v>20</v>
      </c>
      <c r="G22" s="24" t="s">
        <v>105</v>
      </c>
      <c r="H22" s="36">
        <f t="shared" si="2"/>
        <v>0</v>
      </c>
      <c r="I22" s="23" t="s">
        <v>20</v>
      </c>
      <c r="J22" s="24" t="s">
        <v>105</v>
      </c>
      <c r="K22" s="25" t="str">
        <f t="shared" si="3"/>
        <v>2</v>
      </c>
      <c r="L22" s="23" t="s">
        <v>3</v>
      </c>
      <c r="M22" s="24" t="s">
        <v>105</v>
      </c>
      <c r="N22" s="25">
        <f t="shared" si="4"/>
        <v>0</v>
      </c>
      <c r="O22" s="23" t="s">
        <v>3</v>
      </c>
      <c r="P22" s="24" t="s">
        <v>106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123">
        <f t="shared" si="7"/>
        <v>0</v>
      </c>
      <c r="X22" s="23" t="s">
        <v>3</v>
      </c>
      <c r="Y22" s="24" t="s">
        <v>105</v>
      </c>
      <c r="Z22" s="25" t="str">
        <f t="shared" si="8"/>
        <v>2</v>
      </c>
      <c r="AA22" s="23" t="s">
        <v>106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4</v>
      </c>
      <c r="AH22" s="28">
        <f>'3.Spieltag'!AJ20</f>
        <v>33</v>
      </c>
      <c r="AI22" s="29">
        <f>'3.Spieltag'!AK20</f>
        <v>10</v>
      </c>
      <c r="AJ22" s="30">
        <f t="shared" si="11"/>
        <v>37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11</v>
      </c>
      <c r="B23" s="27" t="str">
        <f>'3.Spieltag'!B14</f>
        <v>Silja04</v>
      </c>
      <c r="C23" s="23" t="s">
        <v>105</v>
      </c>
      <c r="D23" s="24" t="s">
        <v>20</v>
      </c>
      <c r="E23" s="36">
        <f t="shared" si="1"/>
        <v>0</v>
      </c>
      <c r="F23" s="23" t="s">
        <v>106</v>
      </c>
      <c r="G23" s="24" t="s">
        <v>3</v>
      </c>
      <c r="H23" s="36">
        <f t="shared" si="2"/>
        <v>0</v>
      </c>
      <c r="I23" s="23" t="s">
        <v>20</v>
      </c>
      <c r="J23" s="24" t="s">
        <v>20</v>
      </c>
      <c r="K23" s="25">
        <f t="shared" si="3"/>
        <v>0</v>
      </c>
      <c r="L23" s="23" t="s">
        <v>20</v>
      </c>
      <c r="M23" s="24" t="s">
        <v>20</v>
      </c>
      <c r="N23" s="25">
        <f t="shared" si="4"/>
        <v>0</v>
      </c>
      <c r="O23" s="23" t="s">
        <v>20</v>
      </c>
      <c r="P23" s="24" t="s">
        <v>105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20</v>
      </c>
      <c r="V23" s="24" t="s">
        <v>20</v>
      </c>
      <c r="W23" s="123">
        <f t="shared" si="7"/>
        <v>0</v>
      </c>
      <c r="X23" s="23" t="s">
        <v>106</v>
      </c>
      <c r="Y23" s="24" t="s">
        <v>20</v>
      </c>
      <c r="Z23" s="25">
        <f t="shared" si="8"/>
        <v>0</v>
      </c>
      <c r="AA23" s="23" t="s">
        <v>105</v>
      </c>
      <c r="AB23" s="24" t="s">
        <v>20</v>
      </c>
      <c r="AC23" s="25">
        <f t="shared" si="9"/>
        <v>0</v>
      </c>
      <c r="AD23" s="34"/>
      <c r="AE23" s="32"/>
      <c r="AF23" s="25"/>
      <c r="AG23" s="27">
        <f t="shared" si="10"/>
        <v>0</v>
      </c>
      <c r="AH23" s="28">
        <f>'3.Spieltag'!AJ14</f>
        <v>37</v>
      </c>
      <c r="AI23" s="29">
        <f>'3.Spieltag'!AK14</f>
        <v>4</v>
      </c>
      <c r="AJ23" s="30">
        <f t="shared" si="11"/>
        <v>37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11</v>
      </c>
      <c r="B24" s="27" t="str">
        <f>'3.Spieltag'!B22</f>
        <v>SkillFailer</v>
      </c>
      <c r="C24" s="23"/>
      <c r="D24" s="24"/>
      <c r="E24" s="36"/>
      <c r="F24" s="23" t="s">
        <v>105</v>
      </c>
      <c r="G24" s="24" t="s">
        <v>3</v>
      </c>
      <c r="H24" s="36">
        <f t="shared" si="2"/>
        <v>0</v>
      </c>
      <c r="I24" s="23" t="s">
        <v>20</v>
      </c>
      <c r="J24" s="24" t="s">
        <v>105</v>
      </c>
      <c r="K24" s="25" t="str">
        <f t="shared" si="3"/>
        <v>2</v>
      </c>
      <c r="L24" s="23" t="s">
        <v>105</v>
      </c>
      <c r="M24" s="24" t="s">
        <v>20</v>
      </c>
      <c r="N24" s="25" t="str">
        <f t="shared" si="4"/>
        <v>3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20</v>
      </c>
      <c r="T24" s="25">
        <f t="shared" si="6"/>
        <v>0</v>
      </c>
      <c r="U24" s="23" t="s">
        <v>20</v>
      </c>
      <c r="V24" s="24" t="s">
        <v>105</v>
      </c>
      <c r="W24" s="123">
        <f t="shared" si="7"/>
        <v>0</v>
      </c>
      <c r="X24" s="23" t="s">
        <v>105</v>
      </c>
      <c r="Y24" s="24" t="s">
        <v>20</v>
      </c>
      <c r="Z24" s="25">
        <f t="shared" si="8"/>
        <v>0</v>
      </c>
      <c r="AA24" s="23" t="s">
        <v>105</v>
      </c>
      <c r="AB24" s="24" t="s">
        <v>20</v>
      </c>
      <c r="AC24" s="25">
        <f t="shared" si="9"/>
        <v>0</v>
      </c>
      <c r="AD24" s="34"/>
      <c r="AE24" s="32"/>
      <c r="AF24" s="25"/>
      <c r="AG24" s="27">
        <f t="shared" si="10"/>
        <v>5</v>
      </c>
      <c r="AH24" s="28">
        <f>'3.Spieltag'!AJ22</f>
        <v>32</v>
      </c>
      <c r="AI24" s="29">
        <f>'3.Spieltag'!AK22</f>
        <v>11</v>
      </c>
      <c r="AJ24" s="30">
        <f t="shared" si="11"/>
        <v>37</v>
      </c>
      <c r="AK24" s="31">
        <f t="shared" si="12"/>
        <v>11</v>
      </c>
      <c r="AL24" s="1"/>
    </row>
    <row r="25" spans="1:38" ht="24.9" customHeight="1" thickBot="1" x14ac:dyDescent="0.3">
      <c r="A25" s="35">
        <f t="shared" si="0"/>
        <v>15</v>
      </c>
      <c r="B25" s="27" t="str">
        <f>'3.Spieltag'!B24</f>
        <v>ralle04</v>
      </c>
      <c r="C25" s="23" t="s">
        <v>20</v>
      </c>
      <c r="D25" s="24" t="s">
        <v>105</v>
      </c>
      <c r="E25" s="36">
        <f t="shared" ref="E25:E32" si="13">IF(OR(EXACT($C$10,C25)*(EXACT($D$10,D25)))=TRUE,$AJ$7,IF(($D$10-$C$10=D25-C25),$AJ$4,IF(OR(EXACT($C$10&gt;$D$10,C25&gt;D25)*EXACT($C$10=$D$10,C25=D25)*EXACT($C$10&lt;$D$10,C25&lt;D25)),$AJ$2,0)))</f>
        <v>0</v>
      </c>
      <c r="F25" s="23" t="s">
        <v>105</v>
      </c>
      <c r="G25" s="24" t="s">
        <v>105</v>
      </c>
      <c r="H25" s="36" t="str">
        <f t="shared" si="2"/>
        <v>5</v>
      </c>
      <c r="I25" s="23" t="s">
        <v>105</v>
      </c>
      <c r="J25" s="24" t="s">
        <v>105</v>
      </c>
      <c r="K25" s="25">
        <f t="shared" si="3"/>
        <v>0</v>
      </c>
      <c r="L25" s="23" t="s">
        <v>20</v>
      </c>
      <c r="M25" s="24" t="s">
        <v>20</v>
      </c>
      <c r="N25" s="25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123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105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8</v>
      </c>
      <c r="AH25" s="28">
        <f>'3.Spieltag'!AJ24</f>
        <v>28</v>
      </c>
      <c r="AI25" s="29">
        <f>'3.Spieltag'!AK24</f>
        <v>13</v>
      </c>
      <c r="AJ25" s="30">
        <f t="shared" si="11"/>
        <v>36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'3.Spieltag'!B26</f>
        <v>Silfa04</v>
      </c>
      <c r="C26" s="23" t="s">
        <v>20</v>
      </c>
      <c r="D26" s="24" t="s">
        <v>105</v>
      </c>
      <c r="E26" s="36">
        <f t="shared" si="13"/>
        <v>0</v>
      </c>
      <c r="F26" s="23" t="s">
        <v>3</v>
      </c>
      <c r="G26" s="24" t="s">
        <v>108</v>
      </c>
      <c r="H26" s="36">
        <f t="shared" si="2"/>
        <v>0</v>
      </c>
      <c r="I26" s="23" t="s">
        <v>105</v>
      </c>
      <c r="J26" s="24" t="s">
        <v>105</v>
      </c>
      <c r="K26" s="25">
        <f t="shared" si="3"/>
        <v>0</v>
      </c>
      <c r="L26" s="23" t="s">
        <v>106</v>
      </c>
      <c r="M26" s="24" t="s">
        <v>105</v>
      </c>
      <c r="N26" s="25" t="str">
        <f t="shared" si="4"/>
        <v>3</v>
      </c>
      <c r="O26" s="23" t="s">
        <v>20</v>
      </c>
      <c r="P26" s="24" t="s">
        <v>105</v>
      </c>
      <c r="Q26" s="25">
        <f t="shared" si="5"/>
        <v>0</v>
      </c>
      <c r="R26" s="23" t="s">
        <v>106</v>
      </c>
      <c r="S26" s="24" t="s">
        <v>3</v>
      </c>
      <c r="T26" s="25">
        <f t="shared" si="6"/>
        <v>0</v>
      </c>
      <c r="U26" s="23" t="s">
        <v>20</v>
      </c>
      <c r="V26" s="24" t="s">
        <v>20</v>
      </c>
      <c r="W26" s="123">
        <f t="shared" si="7"/>
        <v>0</v>
      </c>
      <c r="X26" s="23" t="s">
        <v>105</v>
      </c>
      <c r="Y26" s="24" t="s">
        <v>106</v>
      </c>
      <c r="Z26" s="25" t="str">
        <f t="shared" si="8"/>
        <v>5</v>
      </c>
      <c r="AA26" s="23" t="s">
        <v>106</v>
      </c>
      <c r="AB26" s="24" t="s">
        <v>3</v>
      </c>
      <c r="AC26" s="25">
        <f t="shared" si="9"/>
        <v>0</v>
      </c>
      <c r="AD26" s="34"/>
      <c r="AE26" s="32"/>
      <c r="AF26" s="25"/>
      <c r="AG26" s="27">
        <f t="shared" si="10"/>
        <v>8</v>
      </c>
      <c r="AH26" s="28">
        <f>'3.Spieltag'!AJ26</f>
        <v>26</v>
      </c>
      <c r="AI26" s="29">
        <f>'3.Spieltag'!AK26</f>
        <v>16</v>
      </c>
      <c r="AJ26" s="30">
        <f t="shared" si="11"/>
        <v>34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'3.Spieltag'!B31</f>
        <v>Schalkekalle</v>
      </c>
      <c r="C27" s="23" t="s">
        <v>105</v>
      </c>
      <c r="D27" s="24" t="s">
        <v>105</v>
      </c>
      <c r="E27" s="36" t="str">
        <f t="shared" si="13"/>
        <v>3</v>
      </c>
      <c r="F27" s="23" t="s">
        <v>20</v>
      </c>
      <c r="G27" s="24" t="s">
        <v>20</v>
      </c>
      <c r="H27" s="36" t="str">
        <f t="shared" si="2"/>
        <v>3</v>
      </c>
      <c r="I27" s="23" t="s">
        <v>20</v>
      </c>
      <c r="J27" s="24" t="s">
        <v>105</v>
      </c>
      <c r="K27" s="25" t="str">
        <f t="shared" si="3"/>
        <v>2</v>
      </c>
      <c r="L27" s="23" t="s">
        <v>105</v>
      </c>
      <c r="M27" s="24" t="s">
        <v>106</v>
      </c>
      <c r="N27" s="25">
        <f t="shared" si="4"/>
        <v>0</v>
      </c>
      <c r="O27" s="23" t="s">
        <v>3</v>
      </c>
      <c r="P27" s="24" t="s">
        <v>105</v>
      </c>
      <c r="Q27" s="25">
        <f t="shared" si="5"/>
        <v>0</v>
      </c>
      <c r="R27" s="23" t="s">
        <v>105</v>
      </c>
      <c r="S27" s="24" t="s">
        <v>20</v>
      </c>
      <c r="T27" s="25">
        <f t="shared" si="6"/>
        <v>0</v>
      </c>
      <c r="U27" s="23" t="s">
        <v>20</v>
      </c>
      <c r="V27" s="24" t="s">
        <v>20</v>
      </c>
      <c r="W27" s="123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105</v>
      </c>
      <c r="AC27" s="25">
        <f t="shared" si="9"/>
        <v>0</v>
      </c>
      <c r="AD27" s="34"/>
      <c r="AE27" s="32"/>
      <c r="AF27" s="25"/>
      <c r="AG27" s="27">
        <f t="shared" si="10"/>
        <v>10</v>
      </c>
      <c r="AH27" s="28">
        <f>'3.Spieltag'!AJ31</f>
        <v>22</v>
      </c>
      <c r="AI27" s="29">
        <f>'3.Spieltag'!AK31</f>
        <v>19</v>
      </c>
      <c r="AJ27" s="30">
        <f t="shared" si="11"/>
        <v>32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17</v>
      </c>
      <c r="B28" s="27" t="str">
        <f>'3.Spieltag'!B28</f>
        <v>Tanja 04</v>
      </c>
      <c r="C28" s="23" t="s">
        <v>20</v>
      </c>
      <c r="D28" s="24" t="s">
        <v>106</v>
      </c>
      <c r="E28" s="36">
        <f t="shared" si="13"/>
        <v>0</v>
      </c>
      <c r="F28" s="23" t="s">
        <v>105</v>
      </c>
      <c r="G28" s="24" t="s">
        <v>105</v>
      </c>
      <c r="H28" s="36" t="str">
        <f t="shared" si="2"/>
        <v>5</v>
      </c>
      <c r="I28" s="23" t="s">
        <v>20</v>
      </c>
      <c r="J28" s="24" t="s">
        <v>105</v>
      </c>
      <c r="K28" s="25" t="str">
        <f t="shared" si="3"/>
        <v>2</v>
      </c>
      <c r="L28" s="23" t="s">
        <v>20</v>
      </c>
      <c r="M28" s="24" t="s">
        <v>105</v>
      </c>
      <c r="N28" s="25">
        <f t="shared" si="4"/>
        <v>0</v>
      </c>
      <c r="O28" s="23" t="s">
        <v>20</v>
      </c>
      <c r="P28" s="24" t="s">
        <v>106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106</v>
      </c>
      <c r="Z28" s="25" t="str">
        <f t="shared" si="8"/>
        <v>2</v>
      </c>
      <c r="AA28" s="23" t="s">
        <v>20</v>
      </c>
      <c r="AB28" s="24" t="s">
        <v>105</v>
      </c>
      <c r="AC28" s="25">
        <f t="shared" si="9"/>
        <v>0</v>
      </c>
      <c r="AD28" s="34"/>
      <c r="AE28" s="32"/>
      <c r="AF28" s="25"/>
      <c r="AG28" s="27">
        <f t="shared" si="10"/>
        <v>9</v>
      </c>
      <c r="AH28" s="28">
        <f>'3.Spieltag'!AJ28</f>
        <v>23</v>
      </c>
      <c r="AI28" s="29">
        <f>'3.Spieltag'!AK28</f>
        <v>18</v>
      </c>
      <c r="AJ28" s="30">
        <f t="shared" si="11"/>
        <v>32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19</v>
      </c>
      <c r="B29" s="27" t="str">
        <f>'3.Spieltag'!B27</f>
        <v>archie04</v>
      </c>
      <c r="C29" s="23" t="s">
        <v>105</v>
      </c>
      <c r="D29" s="24" t="s">
        <v>105</v>
      </c>
      <c r="E29" s="36" t="str">
        <f t="shared" si="13"/>
        <v>3</v>
      </c>
      <c r="F29" s="23" t="s">
        <v>105</v>
      </c>
      <c r="G29" s="24" t="s">
        <v>20</v>
      </c>
      <c r="H29" s="36">
        <f t="shared" si="2"/>
        <v>0</v>
      </c>
      <c r="I29" s="23" t="s">
        <v>20</v>
      </c>
      <c r="J29" s="24" t="s">
        <v>105</v>
      </c>
      <c r="K29" s="25" t="str">
        <f t="shared" si="3"/>
        <v>2</v>
      </c>
      <c r="L29" s="23" t="s">
        <v>105</v>
      </c>
      <c r="M29" s="24" t="s">
        <v>105</v>
      </c>
      <c r="N29" s="25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105</v>
      </c>
      <c r="T29" s="25" t="str">
        <f t="shared" si="6"/>
        <v>2</v>
      </c>
      <c r="U29" s="23" t="s">
        <v>105</v>
      </c>
      <c r="V29" s="24" t="s">
        <v>105</v>
      </c>
      <c r="W29" s="123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>
        <f t="shared" si="9"/>
        <v>0</v>
      </c>
      <c r="AD29" s="34"/>
      <c r="AE29" s="32"/>
      <c r="AF29" s="25"/>
      <c r="AG29" s="27">
        <f t="shared" si="10"/>
        <v>7</v>
      </c>
      <c r="AH29" s="28">
        <f>'3.Spieltag'!AJ27</f>
        <v>24</v>
      </c>
      <c r="AI29" s="29">
        <f>'3.Spieltag'!AK27</f>
        <v>17</v>
      </c>
      <c r="AJ29" s="30">
        <f t="shared" si="11"/>
        <v>31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20</v>
      </c>
      <c r="B30" s="27" t="str">
        <f>'3.Spieltag'!B30</f>
        <v>Mike04</v>
      </c>
      <c r="C30" s="23" t="s">
        <v>20</v>
      </c>
      <c r="D30" s="24" t="s">
        <v>106</v>
      </c>
      <c r="E30" s="36">
        <f t="shared" si="13"/>
        <v>0</v>
      </c>
      <c r="F30" s="23" t="s">
        <v>20</v>
      </c>
      <c r="G30" s="24" t="s">
        <v>105</v>
      </c>
      <c r="H30" s="36">
        <f t="shared" si="2"/>
        <v>0</v>
      </c>
      <c r="I30" s="23" t="s">
        <v>20</v>
      </c>
      <c r="J30" s="24" t="s">
        <v>106</v>
      </c>
      <c r="K30" s="25" t="str">
        <f t="shared" si="3"/>
        <v>5</v>
      </c>
      <c r="L30" s="23" t="s">
        <v>105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>
        <f t="shared" si="5"/>
        <v>0</v>
      </c>
      <c r="R30" s="23" t="s">
        <v>105</v>
      </c>
      <c r="S30" s="24" t="s">
        <v>20</v>
      </c>
      <c r="T30" s="25">
        <f t="shared" si="6"/>
        <v>0</v>
      </c>
      <c r="U30" s="23" t="s">
        <v>20</v>
      </c>
      <c r="V30" s="24" t="s">
        <v>105</v>
      </c>
      <c r="W30" s="123">
        <f t="shared" si="7"/>
        <v>0</v>
      </c>
      <c r="X30" s="23" t="s">
        <v>20</v>
      </c>
      <c r="Y30" s="24" t="s">
        <v>106</v>
      </c>
      <c r="Z30" s="25" t="str">
        <f t="shared" si="8"/>
        <v>2</v>
      </c>
      <c r="AA30" s="23" t="s">
        <v>105</v>
      </c>
      <c r="AB30" s="24" t="s">
        <v>3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'3.Spieltag'!AJ30</f>
        <v>22</v>
      </c>
      <c r="AI30" s="29">
        <f>'3.Spieltag'!AK30</f>
        <v>19</v>
      </c>
      <c r="AJ30" s="30">
        <f t="shared" si="11"/>
        <v>29</v>
      </c>
      <c r="AK30" s="31">
        <f t="shared" si="12"/>
        <v>20</v>
      </c>
      <c r="AL30" s="1"/>
    </row>
    <row r="31" spans="1:38" ht="24.9" customHeight="1" thickBot="1" x14ac:dyDescent="0.3">
      <c r="A31" s="35">
        <f t="shared" si="0"/>
        <v>21</v>
      </c>
      <c r="B31" s="27" t="str">
        <f>'3.Spieltag'!B29</f>
        <v>Master1</v>
      </c>
      <c r="C31" s="23" t="s">
        <v>20</v>
      </c>
      <c r="D31" s="24" t="s">
        <v>106</v>
      </c>
      <c r="E31" s="36">
        <f t="shared" si="13"/>
        <v>0</v>
      </c>
      <c r="F31" s="23" t="s">
        <v>20</v>
      </c>
      <c r="G31" s="24" t="s">
        <v>105</v>
      </c>
      <c r="H31" s="36">
        <f t="shared" si="2"/>
        <v>0</v>
      </c>
      <c r="I31" s="23" t="s">
        <v>106</v>
      </c>
      <c r="J31" s="24" t="s">
        <v>106</v>
      </c>
      <c r="K31" s="25">
        <f t="shared" si="3"/>
        <v>0</v>
      </c>
      <c r="L31" s="23" t="s">
        <v>105</v>
      </c>
      <c r="M31" s="24" t="s">
        <v>105</v>
      </c>
      <c r="N31" s="25">
        <f t="shared" si="4"/>
        <v>0</v>
      </c>
      <c r="O31" s="23" t="s">
        <v>106</v>
      </c>
      <c r="P31" s="24" t="s">
        <v>105</v>
      </c>
      <c r="Q31" s="25" t="str">
        <f t="shared" si="5"/>
        <v>2</v>
      </c>
      <c r="R31" s="23" t="s">
        <v>105</v>
      </c>
      <c r="S31" s="24" t="s">
        <v>105</v>
      </c>
      <c r="T31" s="25">
        <f t="shared" si="6"/>
        <v>0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>
        <f>'3.Spieltag'!AJ29</f>
        <v>22</v>
      </c>
      <c r="AI31" s="29">
        <f>'3.Spieltag'!AK29</f>
        <v>19</v>
      </c>
      <c r="AJ31" s="30">
        <f t="shared" si="11"/>
        <v>26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21</v>
      </c>
      <c r="B32" s="27" t="str">
        <f>'3.Spieltag'!B32</f>
        <v>schalt04</v>
      </c>
      <c r="C32" s="23" t="s">
        <v>3</v>
      </c>
      <c r="D32" s="24" t="s">
        <v>105</v>
      </c>
      <c r="E32" s="36">
        <f t="shared" si="13"/>
        <v>0</v>
      </c>
      <c r="F32" s="23" t="s">
        <v>105</v>
      </c>
      <c r="G32" s="24" t="s">
        <v>20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 t="str">
        <f t="shared" si="4"/>
        <v>3</v>
      </c>
      <c r="O32" s="23" t="s">
        <v>106</v>
      </c>
      <c r="P32" s="24" t="s">
        <v>106</v>
      </c>
      <c r="Q32" s="25">
        <f t="shared" si="5"/>
        <v>0</v>
      </c>
      <c r="R32" s="23" t="s">
        <v>20</v>
      </c>
      <c r="S32" s="24" t="s">
        <v>105</v>
      </c>
      <c r="T32" s="25" t="str">
        <f t="shared" si="6"/>
        <v>2</v>
      </c>
      <c r="U32" s="23" t="s">
        <v>105</v>
      </c>
      <c r="V32" s="24" t="s">
        <v>105</v>
      </c>
      <c r="W32" s="123">
        <f t="shared" si="7"/>
        <v>0</v>
      </c>
      <c r="X32" s="23" t="s">
        <v>105</v>
      </c>
      <c r="Y32" s="24" t="s">
        <v>105</v>
      </c>
      <c r="Z32" s="25">
        <f t="shared" si="8"/>
        <v>0</v>
      </c>
      <c r="AA32" s="23" t="s">
        <v>105</v>
      </c>
      <c r="AB32" s="24" t="s">
        <v>20</v>
      </c>
      <c r="AC32" s="25">
        <f t="shared" si="9"/>
        <v>0</v>
      </c>
      <c r="AD32" s="34"/>
      <c r="AE32" s="32"/>
      <c r="AF32" s="25"/>
      <c r="AG32" s="27">
        <f t="shared" si="10"/>
        <v>5</v>
      </c>
      <c r="AH32" s="28">
        <f>'3.Spieltag'!AJ32</f>
        <v>21</v>
      </c>
      <c r="AI32" s="29">
        <f>'3.Spieltag'!AK32</f>
        <v>22</v>
      </c>
      <c r="AJ32" s="30">
        <f t="shared" si="11"/>
        <v>26</v>
      </c>
      <c r="AK32" s="31">
        <f t="shared" si="12"/>
        <v>21</v>
      </c>
      <c r="AL32" s="1"/>
    </row>
    <row r="33" spans="1:38" ht="24.9" customHeight="1" thickBot="1" x14ac:dyDescent="0.3">
      <c r="A33" s="35">
        <f t="shared" si="0"/>
        <v>23</v>
      </c>
      <c r="B33" s="27" t="str">
        <f>'3.Spieltag'!B34</f>
        <v>Gudrun</v>
      </c>
      <c r="C33" s="23"/>
      <c r="D33" s="24"/>
      <c r="E33" s="36"/>
      <c r="F33" s="23" t="s">
        <v>105</v>
      </c>
      <c r="G33" s="24" t="s">
        <v>105</v>
      </c>
      <c r="H33" s="36" t="str">
        <f t="shared" si="2"/>
        <v>5</v>
      </c>
      <c r="I33" s="23" t="s">
        <v>105</v>
      </c>
      <c r="J33" s="24" t="s">
        <v>105</v>
      </c>
      <c r="K33" s="25">
        <f t="shared" si="3"/>
        <v>0</v>
      </c>
      <c r="L33" s="23" t="s">
        <v>20</v>
      </c>
      <c r="M33" s="24" t="s">
        <v>105</v>
      </c>
      <c r="N33" s="25">
        <f t="shared" si="4"/>
        <v>0</v>
      </c>
      <c r="O33" s="23" t="s">
        <v>105</v>
      </c>
      <c r="P33" s="24" t="s">
        <v>106</v>
      </c>
      <c r="Q33" s="25">
        <f t="shared" si="5"/>
        <v>0</v>
      </c>
      <c r="R33" s="23" t="s">
        <v>105</v>
      </c>
      <c r="S33" s="24" t="s">
        <v>105</v>
      </c>
      <c r="T33" s="25">
        <f t="shared" si="6"/>
        <v>0</v>
      </c>
      <c r="U33" s="23" t="s">
        <v>20</v>
      </c>
      <c r="V33" s="24" t="s">
        <v>105</v>
      </c>
      <c r="W33" s="123">
        <f t="shared" si="7"/>
        <v>0</v>
      </c>
      <c r="X33" s="23" t="s">
        <v>20</v>
      </c>
      <c r="Y33" s="24" t="s">
        <v>106</v>
      </c>
      <c r="Z33" s="25" t="str">
        <f t="shared" si="8"/>
        <v>2</v>
      </c>
      <c r="AA33" s="23" t="s">
        <v>105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7</v>
      </c>
      <c r="AH33" s="28">
        <f>'3.Spieltag'!AJ34</f>
        <v>15</v>
      </c>
      <c r="AI33" s="29">
        <f>'3.Spieltag'!AK34</f>
        <v>24</v>
      </c>
      <c r="AJ33" s="30">
        <f t="shared" si="11"/>
        <v>22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'3.Spieltag'!B33</f>
        <v>Ricardo04</v>
      </c>
      <c r="C34" s="23" t="s">
        <v>105</v>
      </c>
      <c r="D34" s="24" t="s">
        <v>20</v>
      </c>
      <c r="E34" s="36">
        <f>IF(OR(EXACT($C$10,C34)*(EXACT($D$10,D34)))=TRUE,$AJ$7,IF(($D$10-$C$10=D34-C34),$AJ$4,IF(OR(EXACT($C$10&gt;$D$10,C34&gt;D34)*EXACT($C$10=$D$10,C34=D34)*EXACT($C$10&lt;$D$10,C34&lt;D34)),$AJ$2,0)))</f>
        <v>0</v>
      </c>
      <c r="F34" s="23" t="s">
        <v>105</v>
      </c>
      <c r="G34" s="24" t="s">
        <v>3</v>
      </c>
      <c r="H34" s="36">
        <f t="shared" si="2"/>
        <v>0</v>
      </c>
      <c r="I34" s="23" t="s">
        <v>105</v>
      </c>
      <c r="J34" s="24" t="s">
        <v>105</v>
      </c>
      <c r="K34" s="25">
        <f t="shared" si="3"/>
        <v>0</v>
      </c>
      <c r="L34" s="23" t="s">
        <v>20</v>
      </c>
      <c r="M34" s="24" t="s">
        <v>105</v>
      </c>
      <c r="N34" s="25">
        <f t="shared" si="4"/>
        <v>0</v>
      </c>
      <c r="O34" s="23" t="s">
        <v>105</v>
      </c>
      <c r="P34" s="24" t="s">
        <v>20</v>
      </c>
      <c r="Q34" s="25" t="str">
        <f t="shared" si="5"/>
        <v>2</v>
      </c>
      <c r="R34" s="23" t="s">
        <v>105</v>
      </c>
      <c r="S34" s="24" t="s">
        <v>3</v>
      </c>
      <c r="T34" s="25">
        <f t="shared" si="6"/>
        <v>0</v>
      </c>
      <c r="U34" s="23" t="s">
        <v>105</v>
      </c>
      <c r="V34" s="24" t="s">
        <v>105</v>
      </c>
      <c r="W34" s="123">
        <f t="shared" si="7"/>
        <v>0</v>
      </c>
      <c r="X34" s="23" t="s">
        <v>105</v>
      </c>
      <c r="Y34" s="24" t="s">
        <v>20</v>
      </c>
      <c r="Z34" s="25">
        <f t="shared" si="8"/>
        <v>0</v>
      </c>
      <c r="AA34" s="23" t="s">
        <v>105</v>
      </c>
      <c r="AB34" s="24" t="s">
        <v>3</v>
      </c>
      <c r="AC34" s="25">
        <f t="shared" si="9"/>
        <v>0</v>
      </c>
      <c r="AD34" s="34"/>
      <c r="AE34" s="32"/>
      <c r="AF34" s="25"/>
      <c r="AG34" s="27">
        <f t="shared" si="10"/>
        <v>2</v>
      </c>
      <c r="AH34" s="28">
        <f>'3.Spieltag'!AJ33</f>
        <v>16</v>
      </c>
      <c r="AI34" s="29">
        <f>'3.Spieltag'!AK33</f>
        <v>23</v>
      </c>
      <c r="AJ34" s="30">
        <f t="shared" si="11"/>
        <v>18</v>
      </c>
      <c r="AK34" s="31">
        <f t="shared" si="12"/>
        <v>24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4">
    <sortCondition ref="A11:A34"/>
    <sortCondition ref="B11:B34"/>
  </sortState>
  <phoneticPr fontId="0" type="noConversion"/>
  <conditionalFormatting sqref="AG1:AG1048576">
    <cfRule type="top10" dxfId="161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2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42"/>
  <sheetViews>
    <sheetView tabSelected="1" topLeftCell="B10" workbookViewId="0">
      <selection activeCell="L29" sqref="L2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30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13</v>
      </c>
      <c r="G4" s="71"/>
      <c r="H4" s="71"/>
      <c r="I4" s="70" t="s">
        <v>66</v>
      </c>
      <c r="J4" s="71"/>
      <c r="K4" s="71"/>
      <c r="L4" s="70" t="s">
        <v>63</v>
      </c>
      <c r="M4" s="71"/>
      <c r="N4" s="71"/>
      <c r="O4" s="70" t="s">
        <v>103</v>
      </c>
      <c r="P4" s="71"/>
      <c r="Q4" s="71"/>
      <c r="R4" s="70" t="s">
        <v>64</v>
      </c>
      <c r="S4" s="71"/>
      <c r="T4" s="71"/>
      <c r="U4" s="70" t="s">
        <v>22</v>
      </c>
      <c r="V4" s="71"/>
      <c r="W4" s="71"/>
      <c r="X4" s="70" t="s">
        <v>16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62</v>
      </c>
      <c r="D6" s="73"/>
      <c r="E6" s="74"/>
      <c r="F6" s="69" t="s">
        <v>60</v>
      </c>
      <c r="G6" s="73"/>
      <c r="H6" s="74"/>
      <c r="I6" s="69" t="s">
        <v>19</v>
      </c>
      <c r="J6" s="73"/>
      <c r="K6" s="74"/>
      <c r="L6" s="121" t="s">
        <v>12</v>
      </c>
      <c r="M6" s="73"/>
      <c r="N6" s="74"/>
      <c r="O6" s="69" t="s">
        <v>14</v>
      </c>
      <c r="P6" s="73"/>
      <c r="Q6" s="74"/>
      <c r="R6" s="69" t="s">
        <v>65</v>
      </c>
      <c r="S6" s="73"/>
      <c r="T6" s="74"/>
      <c r="U6" s="69" t="s">
        <v>17</v>
      </c>
      <c r="V6" s="73"/>
      <c r="W6" s="74"/>
      <c r="X6" s="69" t="s">
        <v>104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105</v>
      </c>
      <c r="M10" s="100" t="s">
        <v>106</v>
      </c>
      <c r="N10" s="101" t="s">
        <v>1</v>
      </c>
      <c r="O10" s="99" t="s">
        <v>105</v>
      </c>
      <c r="P10" s="100" t="s">
        <v>20</v>
      </c>
      <c r="Q10" s="101" t="s">
        <v>1</v>
      </c>
      <c r="R10" s="99" t="s">
        <v>20</v>
      </c>
      <c r="S10" s="100" t="s">
        <v>106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114</v>
      </c>
      <c r="Y10" s="100" t="s">
        <v>106</v>
      </c>
      <c r="Z10" s="101" t="s">
        <v>1</v>
      </c>
      <c r="AA10" s="99" t="s">
        <v>3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'4.Spieltag'!B11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>
        <f t="shared" ref="H11:H34" si="2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20</v>
      </c>
      <c r="K11" s="25" t="str">
        <f t="shared" ref="K11:K34" si="3">IF(OR(EXACT($I$10,I11)*(EXACT($J$10,J11)))=TRUE,$AJ$7,IF(($J$10-$I$10=J11-I11),$AJ$4,IF(OR(EXACT($I$10&gt;$J$10,I11&gt;J11)*EXACT($I$10=$J$10,I11=J11)*EXACT($I$10&lt;$J$10,I11&lt;J11)),$AJ$2,0)))</f>
        <v>2</v>
      </c>
      <c r="L11" s="23" t="s">
        <v>106</v>
      </c>
      <c r="M11" s="24" t="s">
        <v>20</v>
      </c>
      <c r="N11" s="123">
        <f t="shared" ref="N11:N34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105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106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20</v>
      </c>
      <c r="V11" s="24" t="s">
        <v>105</v>
      </c>
      <c r="W11" s="36">
        <f t="shared" ref="W11:W34" si="7">IF(OR(EXACT($U$10,U11)*(EXACT($V$10,V11)))=TRUE,$AJ$7,IF(($V$10-$U$10=V11-U11),$AJ$4,IF(OR(EXACT($U$10&gt;$V$10,U11&gt;V11)*EXACT($U$10=$V$10,U11=V11)*EXACT($U$10&lt;$V$10,U11&lt;V11)),$AJ$2,0)))</f>
        <v>0</v>
      </c>
      <c r="X11" s="23" t="s">
        <v>3</v>
      </c>
      <c r="Y11" s="24" t="s">
        <v>105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20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 t="shared" ref="AG11:AG34" si="10">E11+H11+K11+N11+Q11+T11+W11+Z11+AC11+AF11</f>
        <v>13</v>
      </c>
      <c r="AH11" s="28">
        <f>'4.Spieltag'!AJ11</f>
        <v>54</v>
      </c>
      <c r="AI11" s="29">
        <f>'4.Spieltag'!AK11</f>
        <v>1</v>
      </c>
      <c r="AJ11" s="30">
        <f t="shared" ref="AJ11:AJ34" si="11">AG11+AH11</f>
        <v>67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'4.Spieltag'!B12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106</v>
      </c>
      <c r="H12" s="36">
        <f t="shared" si="2"/>
        <v>0</v>
      </c>
      <c r="I12" s="23" t="s">
        <v>105</v>
      </c>
      <c r="J12" s="24" t="s">
        <v>20</v>
      </c>
      <c r="K12" s="25" t="str">
        <f t="shared" si="3"/>
        <v>2</v>
      </c>
      <c r="L12" s="23" t="s">
        <v>106</v>
      </c>
      <c r="M12" s="24" t="s">
        <v>105</v>
      </c>
      <c r="N12" s="123">
        <f t="shared" si="4"/>
        <v>0</v>
      </c>
      <c r="O12" s="23" t="s">
        <v>105</v>
      </c>
      <c r="P12" s="24" t="s">
        <v>105</v>
      </c>
      <c r="Q12" s="25">
        <f t="shared" si="5"/>
        <v>0</v>
      </c>
      <c r="R12" s="23" t="s">
        <v>20</v>
      </c>
      <c r="S12" s="24" t="s">
        <v>105</v>
      </c>
      <c r="T12" s="25" t="str">
        <f t="shared" si="6"/>
        <v>2</v>
      </c>
      <c r="U12" s="23" t="s">
        <v>20</v>
      </c>
      <c r="V12" s="24" t="s">
        <v>105</v>
      </c>
      <c r="W12" s="36">
        <f t="shared" si="7"/>
        <v>0</v>
      </c>
      <c r="X12" s="23" t="s">
        <v>20</v>
      </c>
      <c r="Y12" s="24" t="s">
        <v>105</v>
      </c>
      <c r="Z12" s="25" t="str">
        <f t="shared" si="8"/>
        <v>2</v>
      </c>
      <c r="AA12" s="23" t="s">
        <v>20</v>
      </c>
      <c r="AB12" s="24" t="s">
        <v>105</v>
      </c>
      <c r="AC12" s="25" t="str">
        <f t="shared" si="9"/>
        <v>2</v>
      </c>
      <c r="AD12" s="34"/>
      <c r="AE12" s="32"/>
      <c r="AF12" s="25"/>
      <c r="AG12" s="27">
        <f t="shared" si="10"/>
        <v>10</v>
      </c>
      <c r="AH12" s="28">
        <f>'4.Spieltag'!AJ12</f>
        <v>51</v>
      </c>
      <c r="AI12" s="29">
        <f>'4.Spieltag'!AK12</f>
        <v>2</v>
      </c>
      <c r="AJ12" s="30">
        <f t="shared" si="11"/>
        <v>61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'4.Spieltag'!B17</f>
        <v>Reinhold</v>
      </c>
      <c r="C13" s="23" t="s">
        <v>105</v>
      </c>
      <c r="D13" s="24" t="s">
        <v>105</v>
      </c>
      <c r="E13" s="36">
        <f t="shared" si="1"/>
        <v>0</v>
      </c>
      <c r="F13" s="23" t="s">
        <v>3</v>
      </c>
      <c r="G13" s="24" t="s">
        <v>105</v>
      </c>
      <c r="H13" s="36">
        <f t="shared" si="2"/>
        <v>0</v>
      </c>
      <c r="I13" s="23" t="s">
        <v>105</v>
      </c>
      <c r="J13" s="24" t="s">
        <v>106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105</v>
      </c>
      <c r="P13" s="24" t="s">
        <v>20</v>
      </c>
      <c r="Q13" s="25" t="str">
        <f t="shared" si="5"/>
        <v>5</v>
      </c>
      <c r="R13" s="23" t="s">
        <v>20</v>
      </c>
      <c r="S13" s="24" t="s">
        <v>106</v>
      </c>
      <c r="T13" s="25" t="str">
        <f t="shared" si="6"/>
        <v>5</v>
      </c>
      <c r="U13" s="23" t="s">
        <v>105</v>
      </c>
      <c r="V13" s="24" t="s">
        <v>105</v>
      </c>
      <c r="W13" s="36" t="str">
        <f t="shared" si="7"/>
        <v>3</v>
      </c>
      <c r="X13" s="23" t="s">
        <v>108</v>
      </c>
      <c r="Y13" s="24" t="s">
        <v>105</v>
      </c>
      <c r="Z13" s="25" t="str">
        <f t="shared" si="8"/>
        <v>2</v>
      </c>
      <c r="AA13" s="23" t="s">
        <v>108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17</v>
      </c>
      <c r="AH13" s="28">
        <f>'4.Spieltag'!AJ17</f>
        <v>42</v>
      </c>
      <c r="AI13" s="29">
        <f>'4.Spieltag'!AK17</f>
        <v>6</v>
      </c>
      <c r="AJ13" s="30">
        <f t="shared" si="11"/>
        <v>59</v>
      </c>
      <c r="AK13" s="31">
        <f t="shared" si="12"/>
        <v>3</v>
      </c>
    </row>
    <row r="14" spans="1:38" ht="24.9" customHeight="1" thickBot="1" x14ac:dyDescent="0.3">
      <c r="A14" s="35">
        <f t="shared" si="0"/>
        <v>5</v>
      </c>
      <c r="B14" s="27" t="str">
        <f>'4.Spieltag'!B14</f>
        <v>Hans 04</v>
      </c>
      <c r="C14" s="23" t="s">
        <v>105</v>
      </c>
      <c r="D14" s="24" t="s">
        <v>3</v>
      </c>
      <c r="E14" s="36">
        <f t="shared" si="1"/>
        <v>0</v>
      </c>
      <c r="F14" s="23" t="s">
        <v>108</v>
      </c>
      <c r="G14" s="24" t="s">
        <v>105</v>
      </c>
      <c r="H14" s="36">
        <f t="shared" si="2"/>
        <v>0</v>
      </c>
      <c r="I14" s="23" t="s">
        <v>20</v>
      </c>
      <c r="J14" s="24" t="s">
        <v>20</v>
      </c>
      <c r="K14" s="25">
        <f t="shared" si="3"/>
        <v>0</v>
      </c>
      <c r="L14" s="23" t="s">
        <v>105</v>
      </c>
      <c r="M14" s="24" t="s">
        <v>20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20</v>
      </c>
      <c r="S14" s="24" t="s">
        <v>106</v>
      </c>
      <c r="T14" s="25" t="str">
        <f t="shared" si="6"/>
        <v>5</v>
      </c>
      <c r="U14" s="23" t="s">
        <v>20</v>
      </c>
      <c r="V14" s="24" t="s">
        <v>105</v>
      </c>
      <c r="W14" s="36">
        <f t="shared" si="7"/>
        <v>0</v>
      </c>
      <c r="X14" s="23" t="s">
        <v>3</v>
      </c>
      <c r="Y14" s="24" t="s">
        <v>20</v>
      </c>
      <c r="Z14" s="25" t="str">
        <f t="shared" si="8"/>
        <v>2</v>
      </c>
      <c r="AA14" s="23" t="s">
        <v>3</v>
      </c>
      <c r="AB14" s="24" t="s">
        <v>105</v>
      </c>
      <c r="AC14" s="25" t="str">
        <f t="shared" si="9"/>
        <v>5</v>
      </c>
      <c r="AD14" s="34"/>
      <c r="AE14" s="32"/>
      <c r="AF14" s="25"/>
      <c r="AG14" s="27">
        <f t="shared" si="10"/>
        <v>12</v>
      </c>
      <c r="AH14" s="28">
        <f>'4.Spieltag'!AJ14</f>
        <v>45</v>
      </c>
      <c r="AI14" s="29">
        <f>'4.Spieltag'!AK14</f>
        <v>4</v>
      </c>
      <c r="AJ14" s="30">
        <f t="shared" si="11"/>
        <v>57</v>
      </c>
      <c r="AK14" s="31">
        <f t="shared" si="12"/>
        <v>5</v>
      </c>
    </row>
    <row r="15" spans="1:38" ht="24.9" customHeight="1" thickBot="1" x14ac:dyDescent="0.3">
      <c r="A15" s="35">
        <f t="shared" si="0"/>
        <v>4</v>
      </c>
      <c r="B15" s="27" t="str">
        <f>'4.Spieltag'!B15</f>
        <v>UltraGE</v>
      </c>
      <c r="C15" s="23" t="s">
        <v>20</v>
      </c>
      <c r="D15" s="24" t="s">
        <v>105</v>
      </c>
      <c r="E15" s="36" t="str">
        <f t="shared" si="1"/>
        <v>2</v>
      </c>
      <c r="F15" s="23" t="s">
        <v>108</v>
      </c>
      <c r="G15" s="24" t="s">
        <v>106</v>
      </c>
      <c r="H15" s="36">
        <f t="shared" si="2"/>
        <v>0</v>
      </c>
      <c r="I15" s="23" t="s">
        <v>105</v>
      </c>
      <c r="J15" s="24" t="s">
        <v>20</v>
      </c>
      <c r="K15" s="25" t="str">
        <f t="shared" si="3"/>
        <v>2</v>
      </c>
      <c r="L15" s="23" t="s">
        <v>106</v>
      </c>
      <c r="M15" s="24" t="s">
        <v>105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20</v>
      </c>
      <c r="S15" s="24" t="s">
        <v>106</v>
      </c>
      <c r="T15" s="25" t="str">
        <f t="shared" si="6"/>
        <v>5</v>
      </c>
      <c r="U15" s="23" t="s">
        <v>20</v>
      </c>
      <c r="V15" s="24" t="s">
        <v>105</v>
      </c>
      <c r="W15" s="36">
        <f t="shared" si="7"/>
        <v>0</v>
      </c>
      <c r="X15" s="23" t="s">
        <v>3</v>
      </c>
      <c r="Y15" s="24" t="s">
        <v>105</v>
      </c>
      <c r="Z15" s="25" t="str">
        <f t="shared" si="8"/>
        <v>2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>
        <f>'4.Spieltag'!AJ15</f>
        <v>45</v>
      </c>
      <c r="AI15" s="29">
        <f>'4.Spieltag'!AK15</f>
        <v>4</v>
      </c>
      <c r="AJ15" s="30">
        <f t="shared" si="11"/>
        <v>58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'4.Spieltag'!B13</f>
        <v>Lola04</v>
      </c>
      <c r="C16" s="23" t="s">
        <v>3</v>
      </c>
      <c r="D16" s="24" t="s">
        <v>20</v>
      </c>
      <c r="E16" s="36" t="str">
        <f t="shared" si="1"/>
        <v>2</v>
      </c>
      <c r="F16" s="23" t="s">
        <v>3</v>
      </c>
      <c r="G16" s="24" t="s">
        <v>105</v>
      </c>
      <c r="H16" s="36">
        <f t="shared" si="2"/>
        <v>0</v>
      </c>
      <c r="I16" s="23" t="s">
        <v>105</v>
      </c>
      <c r="J16" s="24" t="s">
        <v>105</v>
      </c>
      <c r="K16" s="25">
        <f t="shared" si="3"/>
        <v>0</v>
      </c>
      <c r="L16" s="23" t="s">
        <v>105</v>
      </c>
      <c r="M16" s="24" t="s">
        <v>3</v>
      </c>
      <c r="N16" s="123">
        <f t="shared" si="4"/>
        <v>0</v>
      </c>
      <c r="O16" s="23" t="s">
        <v>105</v>
      </c>
      <c r="P16" s="24" t="s">
        <v>105</v>
      </c>
      <c r="Q16" s="25">
        <f t="shared" si="5"/>
        <v>0</v>
      </c>
      <c r="R16" s="23" t="s">
        <v>3</v>
      </c>
      <c r="S16" s="24" t="s">
        <v>105</v>
      </c>
      <c r="T16" s="25" t="str">
        <f t="shared" si="6"/>
        <v>3</v>
      </c>
      <c r="U16" s="23" t="s">
        <v>20</v>
      </c>
      <c r="V16" s="24" t="s">
        <v>106</v>
      </c>
      <c r="W16" s="36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105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7</v>
      </c>
      <c r="AH16" s="28">
        <f>'4.Spieltag'!AJ13</f>
        <v>48</v>
      </c>
      <c r="AI16" s="29">
        <f>'4.Spieltag'!AK13</f>
        <v>3</v>
      </c>
      <c r="AJ16" s="30">
        <f t="shared" si="11"/>
        <v>55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tr">
        <f>'4.Spieltag'!B18</f>
        <v>gaby04</v>
      </c>
      <c r="C17" s="23" t="s">
        <v>105</v>
      </c>
      <c r="D17" s="24" t="s">
        <v>3</v>
      </c>
      <c r="E17" s="36">
        <f t="shared" si="1"/>
        <v>0</v>
      </c>
      <c r="F17" s="23" t="s">
        <v>108</v>
      </c>
      <c r="G17" s="24" t="s">
        <v>105</v>
      </c>
      <c r="H17" s="36">
        <f t="shared" si="2"/>
        <v>0</v>
      </c>
      <c r="I17" s="23" t="s">
        <v>20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105</v>
      </c>
      <c r="Q17" s="25">
        <f t="shared" si="5"/>
        <v>0</v>
      </c>
      <c r="R17" s="23" t="s">
        <v>20</v>
      </c>
      <c r="S17" s="24" t="s">
        <v>106</v>
      </c>
      <c r="T17" s="25" t="str">
        <f t="shared" si="6"/>
        <v>5</v>
      </c>
      <c r="U17" s="23" t="s">
        <v>20</v>
      </c>
      <c r="V17" s="24" t="s">
        <v>105</v>
      </c>
      <c r="W17" s="36">
        <f t="shared" si="7"/>
        <v>0</v>
      </c>
      <c r="X17" s="23" t="s">
        <v>3</v>
      </c>
      <c r="Y17" s="24" t="s">
        <v>20</v>
      </c>
      <c r="Z17" s="25" t="str">
        <f t="shared" si="8"/>
        <v>2</v>
      </c>
      <c r="AA17" s="23" t="s">
        <v>3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12</v>
      </c>
      <c r="AH17" s="28">
        <f>'4.Spieltag'!AJ18</f>
        <v>40</v>
      </c>
      <c r="AI17" s="29">
        <f>'4.Spieltag'!AK18</f>
        <v>8</v>
      </c>
      <c r="AJ17" s="30">
        <f t="shared" si="11"/>
        <v>52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tr">
        <f>'4.Spieltag'!B25</f>
        <v>ralle04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 t="str">
        <f t="shared" si="3"/>
        <v>2</v>
      </c>
      <c r="L18" s="23" t="s">
        <v>106</v>
      </c>
      <c r="M18" s="24" t="s">
        <v>20</v>
      </c>
      <c r="N18" s="123">
        <f t="shared" si="4"/>
        <v>0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106</v>
      </c>
      <c r="T18" s="25" t="str">
        <f t="shared" si="6"/>
        <v>5</v>
      </c>
      <c r="U18" s="23" t="s">
        <v>105</v>
      </c>
      <c r="V18" s="24" t="s">
        <v>105</v>
      </c>
      <c r="W18" s="36" t="str">
        <f t="shared" si="7"/>
        <v>3</v>
      </c>
      <c r="X18" s="23" t="s">
        <v>3</v>
      </c>
      <c r="Y18" s="24" t="s">
        <v>105</v>
      </c>
      <c r="Z18" s="25" t="str">
        <f t="shared" si="8"/>
        <v>2</v>
      </c>
      <c r="AA18" s="23" t="s">
        <v>20</v>
      </c>
      <c r="AB18" s="24" t="s">
        <v>106</v>
      </c>
      <c r="AC18" s="25" t="str">
        <f t="shared" si="9"/>
        <v>3</v>
      </c>
      <c r="AD18" s="34"/>
      <c r="AE18" s="32"/>
      <c r="AF18" s="25"/>
      <c r="AG18" s="27">
        <f t="shared" si="10"/>
        <v>15</v>
      </c>
      <c r="AH18" s="28">
        <f>'4.Spieltag'!AJ25</f>
        <v>36</v>
      </c>
      <c r="AI18" s="29">
        <f>'4.Spieltag'!AK25</f>
        <v>15</v>
      </c>
      <c r="AJ18" s="30">
        <f t="shared" si="11"/>
        <v>51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tr">
        <f>'4.Spieltag'!B16</f>
        <v>schalke-willi</v>
      </c>
      <c r="C19" s="23" t="s">
        <v>20</v>
      </c>
      <c r="D19" s="24" t="s">
        <v>20</v>
      </c>
      <c r="E19" s="36">
        <f t="shared" si="1"/>
        <v>0</v>
      </c>
      <c r="F19" s="23" t="s">
        <v>3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 t="str">
        <f t="shared" si="3"/>
        <v>2</v>
      </c>
      <c r="L19" s="23" t="s">
        <v>105</v>
      </c>
      <c r="M19" s="24" t="s">
        <v>20</v>
      </c>
      <c r="N19" s="123">
        <f t="shared" si="4"/>
        <v>0</v>
      </c>
      <c r="O19" s="23" t="s">
        <v>105</v>
      </c>
      <c r="P19" s="24" t="s">
        <v>106</v>
      </c>
      <c r="Q19" s="25">
        <f t="shared" si="5"/>
        <v>0</v>
      </c>
      <c r="R19" s="23" t="s">
        <v>20</v>
      </c>
      <c r="S19" s="24" t="s">
        <v>105</v>
      </c>
      <c r="T19" s="25" t="str">
        <f t="shared" si="6"/>
        <v>2</v>
      </c>
      <c r="U19" s="23" t="s">
        <v>105</v>
      </c>
      <c r="V19" s="24" t="s">
        <v>105</v>
      </c>
      <c r="W19" s="36" t="str">
        <f t="shared" si="7"/>
        <v>3</v>
      </c>
      <c r="X19" s="23" t="s">
        <v>3</v>
      </c>
      <c r="Y19" s="24" t="s">
        <v>105</v>
      </c>
      <c r="Z19" s="25" t="str">
        <f t="shared" si="8"/>
        <v>2</v>
      </c>
      <c r="AA19" s="23" t="s">
        <v>105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9</v>
      </c>
      <c r="AH19" s="28">
        <f>'4.Spieltag'!AJ16</f>
        <v>42</v>
      </c>
      <c r="AI19" s="29">
        <f>'4.Spieltag'!AK16</f>
        <v>6</v>
      </c>
      <c r="AJ19" s="30">
        <f t="shared" si="11"/>
        <v>51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11</v>
      </c>
      <c r="B20" s="27" t="str">
        <f>'4.Spieltag'!B22</f>
        <v>Jubby</v>
      </c>
      <c r="C20" s="23" t="s">
        <v>20</v>
      </c>
      <c r="D20" s="24" t="s">
        <v>105</v>
      </c>
      <c r="E20" s="36" t="str">
        <f t="shared" si="1"/>
        <v>2</v>
      </c>
      <c r="F20" s="23" t="s">
        <v>3</v>
      </c>
      <c r="G20" s="24" t="s">
        <v>105</v>
      </c>
      <c r="H20" s="36">
        <f t="shared" si="2"/>
        <v>0</v>
      </c>
      <c r="I20" s="23" t="s">
        <v>106</v>
      </c>
      <c r="J20" s="24" t="s">
        <v>20</v>
      </c>
      <c r="K20" s="25" t="str">
        <f t="shared" si="3"/>
        <v>3</v>
      </c>
      <c r="L20" s="23" t="s">
        <v>106</v>
      </c>
      <c r="M20" s="24" t="s">
        <v>108</v>
      </c>
      <c r="N20" s="123">
        <f t="shared" si="4"/>
        <v>0</v>
      </c>
      <c r="O20" s="23" t="s">
        <v>105</v>
      </c>
      <c r="P20" s="24" t="s">
        <v>3</v>
      </c>
      <c r="Q20" s="25" t="str">
        <f t="shared" si="5"/>
        <v>2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20</v>
      </c>
      <c r="W20" s="36" t="str">
        <f t="shared" si="7"/>
        <v>3</v>
      </c>
      <c r="X20" s="23" t="s">
        <v>105</v>
      </c>
      <c r="Y20" s="24" t="s">
        <v>20</v>
      </c>
      <c r="Z20" s="25">
        <f t="shared" si="8"/>
        <v>0</v>
      </c>
      <c r="AA20" s="23" t="s">
        <v>105</v>
      </c>
      <c r="AB20" s="24" t="s">
        <v>106</v>
      </c>
      <c r="AC20" s="25" t="str">
        <f t="shared" si="9"/>
        <v>2</v>
      </c>
      <c r="AD20" s="34"/>
      <c r="AE20" s="32"/>
      <c r="AF20" s="25"/>
      <c r="AG20" s="27">
        <f t="shared" si="10"/>
        <v>12</v>
      </c>
      <c r="AH20" s="28">
        <f>'4.Spieltag'!AJ22</f>
        <v>37</v>
      </c>
      <c r="AI20" s="29">
        <f>'4.Spieltag'!AK22</f>
        <v>11</v>
      </c>
      <c r="AJ20" s="30">
        <f t="shared" si="11"/>
        <v>49</v>
      </c>
      <c r="AK20" s="31">
        <f t="shared" si="12"/>
        <v>11</v>
      </c>
      <c r="AL20" s="1"/>
    </row>
    <row r="21" spans="1:38" ht="24.9" customHeight="1" thickBot="1" x14ac:dyDescent="0.3">
      <c r="A21" s="35">
        <f t="shared" si="0"/>
        <v>11</v>
      </c>
      <c r="B21" s="27" t="str">
        <f>'4.Spieltag'!B30</f>
        <v>Mike04</v>
      </c>
      <c r="C21" s="23" t="s">
        <v>20</v>
      </c>
      <c r="D21" s="24" t="s">
        <v>105</v>
      </c>
      <c r="E21" s="36" t="str">
        <f t="shared" si="1"/>
        <v>2</v>
      </c>
      <c r="F21" s="23" t="s">
        <v>3</v>
      </c>
      <c r="G21" s="24" t="s">
        <v>106</v>
      </c>
      <c r="H21" s="36">
        <f t="shared" si="2"/>
        <v>0</v>
      </c>
      <c r="I21" s="23" t="s">
        <v>106</v>
      </c>
      <c r="J21" s="24" t="s">
        <v>20</v>
      </c>
      <c r="K21" s="25" t="str">
        <f t="shared" si="3"/>
        <v>3</v>
      </c>
      <c r="L21" s="23" t="s">
        <v>106</v>
      </c>
      <c r="M21" s="24" t="s">
        <v>20</v>
      </c>
      <c r="N21" s="123">
        <f t="shared" si="4"/>
        <v>0</v>
      </c>
      <c r="O21" s="23" t="s">
        <v>106</v>
      </c>
      <c r="P21" s="24" t="s">
        <v>20</v>
      </c>
      <c r="Q21" s="25" t="str">
        <f t="shared" si="5"/>
        <v>2</v>
      </c>
      <c r="R21" s="23" t="s">
        <v>20</v>
      </c>
      <c r="S21" s="24" t="s">
        <v>106</v>
      </c>
      <c r="T21" s="25" t="str">
        <f t="shared" si="6"/>
        <v>5</v>
      </c>
      <c r="U21" s="23" t="s">
        <v>105</v>
      </c>
      <c r="V21" s="24" t="s">
        <v>105</v>
      </c>
      <c r="W21" s="36" t="str">
        <f t="shared" si="7"/>
        <v>3</v>
      </c>
      <c r="X21" s="23" t="s">
        <v>20</v>
      </c>
      <c r="Y21" s="24" t="s">
        <v>106</v>
      </c>
      <c r="Z21" s="25" t="str">
        <f t="shared" si="8"/>
        <v>2</v>
      </c>
      <c r="AA21" s="23" t="s">
        <v>20</v>
      </c>
      <c r="AB21" s="24" t="s">
        <v>106</v>
      </c>
      <c r="AC21" s="25" t="str">
        <f t="shared" si="9"/>
        <v>3</v>
      </c>
      <c r="AD21" s="34"/>
      <c r="AE21" s="32"/>
      <c r="AF21" s="25"/>
      <c r="AG21" s="27">
        <f t="shared" si="10"/>
        <v>20</v>
      </c>
      <c r="AH21" s="28">
        <f>'4.Spieltag'!AJ30</f>
        <v>29</v>
      </c>
      <c r="AI21" s="29">
        <f>'4.Spieltag'!AK30</f>
        <v>20</v>
      </c>
      <c r="AJ21" s="30">
        <f t="shared" si="11"/>
        <v>49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21</v>
      </c>
      <c r="B22" s="27" t="str">
        <f>'4.Spieltag'!B27</f>
        <v>Schalkekalle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106</v>
      </c>
      <c r="H22" s="36">
        <f t="shared" si="2"/>
        <v>0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3</v>
      </c>
      <c r="N22" s="123">
        <f t="shared" si="4"/>
        <v>0</v>
      </c>
      <c r="O22" s="23" t="s">
        <v>105</v>
      </c>
      <c r="P22" s="24" t="s">
        <v>106</v>
      </c>
      <c r="Q22" s="25">
        <f t="shared" si="5"/>
        <v>0</v>
      </c>
      <c r="R22" s="23" t="s">
        <v>106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36">
        <f t="shared" si="7"/>
        <v>0</v>
      </c>
      <c r="X22" s="23" t="s">
        <v>105</v>
      </c>
      <c r="Y22" s="24" t="s">
        <v>105</v>
      </c>
      <c r="Z22" s="25">
        <f t="shared" si="8"/>
        <v>0</v>
      </c>
      <c r="AA22" s="23" t="s">
        <v>105</v>
      </c>
      <c r="AB22" s="24" t="s">
        <v>105</v>
      </c>
      <c r="AC22" s="25">
        <f t="shared" si="9"/>
        <v>0</v>
      </c>
      <c r="AD22" s="34"/>
      <c r="AE22" s="32"/>
      <c r="AF22" s="25"/>
      <c r="AG22" s="27">
        <f t="shared" si="10"/>
        <v>2</v>
      </c>
      <c r="AH22" s="28">
        <f>'4.Spieltag'!AJ27</f>
        <v>32</v>
      </c>
      <c r="AI22" s="29">
        <f>'4.Spieltag'!AK27</f>
        <v>17</v>
      </c>
      <c r="AJ22" s="30">
        <f t="shared" si="11"/>
        <v>34</v>
      </c>
      <c r="AK22" s="31">
        <f t="shared" si="12"/>
        <v>21</v>
      </c>
      <c r="AL22" s="1"/>
    </row>
    <row r="23" spans="1:38" ht="24.9" customHeight="1" thickBot="1" x14ac:dyDescent="0.3">
      <c r="A23" s="35">
        <f t="shared" si="0"/>
        <v>13</v>
      </c>
      <c r="B23" s="27" t="str">
        <f>'4.Spieltag'!B21</f>
        <v>Franzi 04</v>
      </c>
      <c r="C23" s="23" t="s">
        <v>105</v>
      </c>
      <c r="D23" s="24" t="s">
        <v>20</v>
      </c>
      <c r="E23" s="36">
        <f t="shared" si="1"/>
        <v>0</v>
      </c>
      <c r="F23" s="23" t="s">
        <v>3</v>
      </c>
      <c r="G23" s="24" t="s">
        <v>106</v>
      </c>
      <c r="H23" s="36">
        <f t="shared" si="2"/>
        <v>0</v>
      </c>
      <c r="I23" s="23" t="s">
        <v>20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20</v>
      </c>
      <c r="Q23" s="25" t="str">
        <f t="shared" si="5"/>
        <v>5</v>
      </c>
      <c r="R23" s="23" t="s">
        <v>20</v>
      </c>
      <c r="S23" s="24" t="s">
        <v>105</v>
      </c>
      <c r="T23" s="25" t="str">
        <f t="shared" si="6"/>
        <v>2</v>
      </c>
      <c r="U23" s="23" t="s">
        <v>105</v>
      </c>
      <c r="V23" s="24" t="s">
        <v>20</v>
      </c>
      <c r="W23" s="36">
        <f t="shared" si="7"/>
        <v>0</v>
      </c>
      <c r="X23" s="23" t="s">
        <v>20</v>
      </c>
      <c r="Y23" s="24" t="s">
        <v>106</v>
      </c>
      <c r="Z23" s="25" t="str">
        <f t="shared" si="8"/>
        <v>2</v>
      </c>
      <c r="AA23" s="23" t="s">
        <v>20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11</v>
      </c>
      <c r="AH23" s="28">
        <f>'4.Spieltag'!AJ21</f>
        <v>37</v>
      </c>
      <c r="AI23" s="29">
        <f>'4.Spieltag'!AK21</f>
        <v>11</v>
      </c>
      <c r="AJ23" s="30">
        <f t="shared" si="11"/>
        <v>48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'4.Spieltag'!B24</f>
        <v>SkillFailer</v>
      </c>
      <c r="C24" s="23" t="s">
        <v>105</v>
      </c>
      <c r="D24" s="24" t="s">
        <v>20</v>
      </c>
      <c r="E24" s="36">
        <f t="shared" si="1"/>
        <v>0</v>
      </c>
      <c r="F24" s="23" t="s">
        <v>3</v>
      </c>
      <c r="G24" s="24" t="s">
        <v>105</v>
      </c>
      <c r="H24" s="36">
        <f t="shared" si="2"/>
        <v>0</v>
      </c>
      <c r="I24" s="23" t="s">
        <v>20</v>
      </c>
      <c r="J24" s="24" t="s">
        <v>105</v>
      </c>
      <c r="K24" s="25">
        <f t="shared" si="3"/>
        <v>0</v>
      </c>
      <c r="L24" s="23" t="s">
        <v>105</v>
      </c>
      <c r="M24" s="24" t="s">
        <v>20</v>
      </c>
      <c r="N24" s="123">
        <f t="shared" si="4"/>
        <v>0</v>
      </c>
      <c r="O24" s="23" t="s">
        <v>105</v>
      </c>
      <c r="P24" s="24" t="s">
        <v>20</v>
      </c>
      <c r="Q24" s="25" t="str">
        <f t="shared" si="5"/>
        <v>5</v>
      </c>
      <c r="R24" s="23" t="s">
        <v>20</v>
      </c>
      <c r="S24" s="24" t="s">
        <v>105</v>
      </c>
      <c r="T24" s="25" t="str">
        <f t="shared" si="6"/>
        <v>2</v>
      </c>
      <c r="U24" s="23" t="s">
        <v>20</v>
      </c>
      <c r="V24" s="24" t="s">
        <v>105</v>
      </c>
      <c r="W24" s="36">
        <f t="shared" si="7"/>
        <v>0</v>
      </c>
      <c r="X24" s="23" t="s">
        <v>20</v>
      </c>
      <c r="Y24" s="24" t="s">
        <v>105</v>
      </c>
      <c r="Z24" s="25" t="str">
        <f t="shared" si="8"/>
        <v>2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11</v>
      </c>
      <c r="AH24" s="28">
        <f>'4.Spieltag'!AJ24</f>
        <v>37</v>
      </c>
      <c r="AI24" s="29">
        <f>'4.Spieltag'!AK24</f>
        <v>11</v>
      </c>
      <c r="AJ24" s="30">
        <f t="shared" si="11"/>
        <v>48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10</v>
      </c>
      <c r="B25" s="27" t="str">
        <f>'4.Spieltag'!B19</f>
        <v>cilli37</v>
      </c>
      <c r="C25" s="23" t="s">
        <v>20</v>
      </c>
      <c r="D25" s="24" t="s">
        <v>20</v>
      </c>
      <c r="E25" s="36">
        <f t="shared" si="1"/>
        <v>0</v>
      </c>
      <c r="F25" s="23" t="s">
        <v>3</v>
      </c>
      <c r="G25" s="24" t="s">
        <v>105</v>
      </c>
      <c r="H25" s="36">
        <f t="shared" si="2"/>
        <v>0</v>
      </c>
      <c r="I25" s="23" t="s">
        <v>105</v>
      </c>
      <c r="J25" s="24" t="s">
        <v>3</v>
      </c>
      <c r="K25" s="25" t="str">
        <f t="shared" si="3"/>
        <v>5</v>
      </c>
      <c r="L25" s="23" t="s">
        <v>105</v>
      </c>
      <c r="M25" s="24" t="s">
        <v>20</v>
      </c>
      <c r="N25" s="123">
        <f t="shared" si="4"/>
        <v>0</v>
      </c>
      <c r="O25" s="23" t="s">
        <v>105</v>
      </c>
      <c r="P25" s="24" t="s">
        <v>105</v>
      </c>
      <c r="Q25" s="25">
        <f t="shared" si="5"/>
        <v>0</v>
      </c>
      <c r="R25" s="23" t="s">
        <v>20</v>
      </c>
      <c r="S25" s="24" t="s">
        <v>105</v>
      </c>
      <c r="T25" s="25" t="str">
        <f t="shared" si="6"/>
        <v>2</v>
      </c>
      <c r="U25" s="23" t="s">
        <v>106</v>
      </c>
      <c r="V25" s="24" t="s">
        <v>20</v>
      </c>
      <c r="W25" s="36">
        <f t="shared" si="7"/>
        <v>0</v>
      </c>
      <c r="X25" s="23" t="s">
        <v>3</v>
      </c>
      <c r="Y25" s="24" t="s">
        <v>105</v>
      </c>
      <c r="Z25" s="25" t="str">
        <f t="shared" si="8"/>
        <v>2</v>
      </c>
      <c r="AA25" s="23" t="s">
        <v>20</v>
      </c>
      <c r="AB25" s="24" t="s">
        <v>105</v>
      </c>
      <c r="AC25" s="25" t="str">
        <f t="shared" si="9"/>
        <v>2</v>
      </c>
      <c r="AD25" s="34"/>
      <c r="AE25" s="32"/>
      <c r="AF25" s="25"/>
      <c r="AG25" s="27">
        <f t="shared" si="10"/>
        <v>11</v>
      </c>
      <c r="AH25" s="28">
        <f>'4.Spieltag'!AJ19</f>
        <v>39</v>
      </c>
      <c r="AI25" s="29">
        <f>'4.Spieltag'!AK19</f>
        <v>9</v>
      </c>
      <c r="AJ25" s="30">
        <f t="shared" si="11"/>
        <v>50</v>
      </c>
      <c r="AK25" s="31">
        <f t="shared" si="12"/>
        <v>10</v>
      </c>
      <c r="AL25" s="1"/>
    </row>
    <row r="26" spans="1:38" ht="24.9" customHeight="1" thickBot="1" x14ac:dyDescent="0.3">
      <c r="A26" s="35">
        <f t="shared" si="0"/>
        <v>15</v>
      </c>
      <c r="B26" s="27" t="str">
        <f>'4.Spieltag'!B20</f>
        <v>Fabian1904</v>
      </c>
      <c r="C26" s="23" t="s">
        <v>106</v>
      </c>
      <c r="D26" s="24" t="s">
        <v>20</v>
      </c>
      <c r="E26" s="36">
        <f t="shared" si="1"/>
        <v>0</v>
      </c>
      <c r="F26" s="23" t="s">
        <v>3</v>
      </c>
      <c r="G26" s="24" t="s">
        <v>106</v>
      </c>
      <c r="H26" s="36">
        <f t="shared" si="2"/>
        <v>0</v>
      </c>
      <c r="I26" s="23" t="s">
        <v>105</v>
      </c>
      <c r="J26" s="24" t="s">
        <v>20</v>
      </c>
      <c r="K26" s="25" t="str">
        <f t="shared" si="3"/>
        <v>2</v>
      </c>
      <c r="L26" s="23" t="s">
        <v>105</v>
      </c>
      <c r="M26" s="24" t="s">
        <v>20</v>
      </c>
      <c r="N26" s="123">
        <f t="shared" si="4"/>
        <v>0</v>
      </c>
      <c r="O26" s="23" t="s">
        <v>106</v>
      </c>
      <c r="P26" s="24" t="s">
        <v>20</v>
      </c>
      <c r="Q26" s="25" t="str">
        <f t="shared" si="5"/>
        <v>2</v>
      </c>
      <c r="R26" s="23" t="s">
        <v>20</v>
      </c>
      <c r="S26" s="24" t="s">
        <v>3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3</v>
      </c>
      <c r="Y26" s="24" t="s">
        <v>105</v>
      </c>
      <c r="Z26" s="25" t="str">
        <f t="shared" si="8"/>
        <v>2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9</v>
      </c>
      <c r="AH26" s="28">
        <f>'4.Spieltag'!AJ20</f>
        <v>38</v>
      </c>
      <c r="AI26" s="29">
        <f>'4.Spieltag'!AK20</f>
        <v>10</v>
      </c>
      <c r="AJ26" s="30">
        <f t="shared" si="11"/>
        <v>47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tr">
        <f>'4.Spieltag'!B23</f>
        <v>Silja04</v>
      </c>
      <c r="C27" s="23" t="s">
        <v>106</v>
      </c>
      <c r="D27" s="24" t="s">
        <v>3</v>
      </c>
      <c r="E27" s="36">
        <f t="shared" si="1"/>
        <v>0</v>
      </c>
      <c r="F27" s="23" t="s">
        <v>108</v>
      </c>
      <c r="G27" s="24" t="s">
        <v>106</v>
      </c>
      <c r="H27" s="36">
        <f t="shared" si="2"/>
        <v>0</v>
      </c>
      <c r="I27" s="23" t="s">
        <v>106</v>
      </c>
      <c r="J27" s="24" t="s">
        <v>105</v>
      </c>
      <c r="K27" s="25" t="str">
        <f t="shared" si="3"/>
        <v>2</v>
      </c>
      <c r="L27" s="23" t="s">
        <v>105</v>
      </c>
      <c r="M27" s="24" t="s">
        <v>20</v>
      </c>
      <c r="N27" s="123">
        <f t="shared" si="4"/>
        <v>0</v>
      </c>
      <c r="O27" s="23" t="s">
        <v>20</v>
      </c>
      <c r="P27" s="24" t="s">
        <v>20</v>
      </c>
      <c r="Q27" s="25">
        <f t="shared" si="5"/>
        <v>0</v>
      </c>
      <c r="R27" s="23" t="s">
        <v>3</v>
      </c>
      <c r="S27" s="24" t="s">
        <v>105</v>
      </c>
      <c r="T27" s="25" t="str">
        <f t="shared" si="6"/>
        <v>3</v>
      </c>
      <c r="U27" s="23" t="s">
        <v>20</v>
      </c>
      <c r="V27" s="24" t="s">
        <v>105</v>
      </c>
      <c r="W27" s="36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106</v>
      </c>
      <c r="AC27" s="25" t="str">
        <f t="shared" si="9"/>
        <v>3</v>
      </c>
      <c r="AD27" s="34"/>
      <c r="AE27" s="32"/>
      <c r="AF27" s="25"/>
      <c r="AG27" s="27">
        <f t="shared" si="10"/>
        <v>10</v>
      </c>
      <c r="AH27" s="28">
        <f>'4.Spieltag'!AJ23</f>
        <v>37</v>
      </c>
      <c r="AI27" s="29">
        <f>'4.Spieltag'!AK23</f>
        <v>11</v>
      </c>
      <c r="AJ27" s="30">
        <f t="shared" si="11"/>
        <v>47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17</v>
      </c>
      <c r="B28" s="27" t="str">
        <f>'4.Spieltag'!B26</f>
        <v>Silfa04</v>
      </c>
      <c r="C28" s="23" t="s">
        <v>20</v>
      </c>
      <c r="D28" s="24" t="s">
        <v>3</v>
      </c>
      <c r="E28" s="36">
        <f t="shared" si="1"/>
        <v>0</v>
      </c>
      <c r="F28" s="23" t="s">
        <v>108</v>
      </c>
      <c r="G28" s="24" t="s">
        <v>106</v>
      </c>
      <c r="H28" s="36">
        <f t="shared" si="2"/>
        <v>0</v>
      </c>
      <c r="I28" s="23" t="s">
        <v>105</v>
      </c>
      <c r="J28" s="24" t="s">
        <v>20</v>
      </c>
      <c r="K28" s="25" t="str">
        <f t="shared" si="3"/>
        <v>2</v>
      </c>
      <c r="L28" s="23" t="s">
        <v>105</v>
      </c>
      <c r="M28" s="24" t="s">
        <v>3</v>
      </c>
      <c r="N28" s="123">
        <f t="shared" si="4"/>
        <v>0</v>
      </c>
      <c r="O28" s="23" t="s">
        <v>106</v>
      </c>
      <c r="P28" s="24" t="s">
        <v>20</v>
      </c>
      <c r="Q28" s="25" t="str">
        <f t="shared" si="5"/>
        <v>2</v>
      </c>
      <c r="R28" s="23" t="s">
        <v>3</v>
      </c>
      <c r="S28" s="24" t="s">
        <v>106</v>
      </c>
      <c r="T28" s="25" t="str">
        <f t="shared" si="6"/>
        <v>2</v>
      </c>
      <c r="U28" s="23" t="s">
        <v>105</v>
      </c>
      <c r="V28" s="24" t="s">
        <v>105</v>
      </c>
      <c r="W28" s="36" t="str">
        <f t="shared" si="7"/>
        <v>3</v>
      </c>
      <c r="X28" s="23" t="s">
        <v>3</v>
      </c>
      <c r="Y28" s="24" t="s">
        <v>105</v>
      </c>
      <c r="Z28" s="25" t="str">
        <f t="shared" si="8"/>
        <v>2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11</v>
      </c>
      <c r="AH28" s="28">
        <f>'4.Spieltag'!AJ26</f>
        <v>34</v>
      </c>
      <c r="AI28" s="29">
        <f>'4.Spieltag'!AK26</f>
        <v>16</v>
      </c>
      <c r="AJ28" s="30">
        <f t="shared" si="11"/>
        <v>45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18</v>
      </c>
      <c r="B29" s="27" t="str">
        <f>'4.Spieltag'!B28</f>
        <v>Tanja 04</v>
      </c>
      <c r="C29" s="23" t="s">
        <v>105</v>
      </c>
      <c r="D29" s="24" t="s">
        <v>105</v>
      </c>
      <c r="E29" s="36">
        <f t="shared" si="1"/>
        <v>0</v>
      </c>
      <c r="F29" s="23" t="s">
        <v>108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 t="str">
        <f t="shared" si="3"/>
        <v>2</v>
      </c>
      <c r="L29" s="23" t="s">
        <v>106</v>
      </c>
      <c r="M29" s="24" t="s">
        <v>105</v>
      </c>
      <c r="N29" s="123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106</v>
      </c>
      <c r="T29" s="25" t="str">
        <f t="shared" si="6"/>
        <v>5</v>
      </c>
      <c r="U29" s="23" t="s">
        <v>105</v>
      </c>
      <c r="V29" s="24" t="s">
        <v>20</v>
      </c>
      <c r="W29" s="36">
        <f t="shared" si="7"/>
        <v>0</v>
      </c>
      <c r="X29" s="23" t="s">
        <v>20</v>
      </c>
      <c r="Y29" s="24" t="s">
        <v>106</v>
      </c>
      <c r="Z29" s="25" t="str">
        <f t="shared" si="8"/>
        <v>2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'4.Spieltag'!AJ28</f>
        <v>32</v>
      </c>
      <c r="AI29" s="29">
        <f>'4.Spieltag'!AK28</f>
        <v>17</v>
      </c>
      <c r="AJ29" s="30">
        <f t="shared" si="11"/>
        <v>43</v>
      </c>
      <c r="AK29" s="31">
        <f t="shared" si="12"/>
        <v>18</v>
      </c>
      <c r="AL29" s="1"/>
    </row>
    <row r="30" spans="1:38" ht="28.2" customHeight="1" thickBot="1" x14ac:dyDescent="0.3">
      <c r="A30" s="35">
        <f t="shared" si="0"/>
        <v>20</v>
      </c>
      <c r="B30" s="27" t="str">
        <f>'4.Spieltag'!B29</f>
        <v>archie04</v>
      </c>
      <c r="C30" s="23" t="s">
        <v>20</v>
      </c>
      <c r="D30" s="24" t="s">
        <v>105</v>
      </c>
      <c r="E30" s="36" t="str">
        <f t="shared" si="1"/>
        <v>2</v>
      </c>
      <c r="F30" s="23" t="s">
        <v>3</v>
      </c>
      <c r="G30" s="24" t="s">
        <v>105</v>
      </c>
      <c r="H30" s="36">
        <f t="shared" si="2"/>
        <v>0</v>
      </c>
      <c r="I30" s="23" t="s">
        <v>105</v>
      </c>
      <c r="J30" s="24" t="s">
        <v>105</v>
      </c>
      <c r="K30" s="25">
        <f t="shared" si="3"/>
        <v>0</v>
      </c>
      <c r="L30" s="23" t="s">
        <v>105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 t="str">
        <f t="shared" si="7"/>
        <v>3</v>
      </c>
      <c r="X30" s="23" t="s">
        <v>3</v>
      </c>
      <c r="Y30" s="24" t="s">
        <v>105</v>
      </c>
      <c r="Z30" s="25" t="str">
        <f t="shared" si="8"/>
        <v>2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'4.Spieltag'!AJ29</f>
        <v>31</v>
      </c>
      <c r="AI30" s="29">
        <f>'4.Spieltag'!AK29</f>
        <v>19</v>
      </c>
      <c r="AJ30" s="30">
        <f t="shared" si="11"/>
        <v>38</v>
      </c>
      <c r="AK30" s="31">
        <f t="shared" si="12"/>
        <v>20</v>
      </c>
      <c r="AL30" s="1"/>
    </row>
    <row r="31" spans="1:38" ht="28.2" customHeight="1" thickBot="1" x14ac:dyDescent="0.3">
      <c r="A31" s="35">
        <f t="shared" si="0"/>
        <v>22</v>
      </c>
      <c r="B31" s="27" t="str">
        <f>'4.Spieltag'!B34</f>
        <v>Ricardo04</v>
      </c>
      <c r="C31" s="23" t="s">
        <v>105</v>
      </c>
      <c r="D31" s="24" t="s">
        <v>20</v>
      </c>
      <c r="E31" s="36">
        <f t="shared" si="1"/>
        <v>0</v>
      </c>
      <c r="F31" s="23" t="s">
        <v>3</v>
      </c>
      <c r="G31" s="24" t="s">
        <v>106</v>
      </c>
      <c r="H31" s="36">
        <f t="shared" si="2"/>
        <v>0</v>
      </c>
      <c r="I31" s="23" t="s">
        <v>105</v>
      </c>
      <c r="J31" s="24" t="s">
        <v>20</v>
      </c>
      <c r="K31" s="25" t="str">
        <f t="shared" si="3"/>
        <v>2</v>
      </c>
      <c r="L31" s="23" t="s">
        <v>106</v>
      </c>
      <c r="M31" s="24" t="s">
        <v>20</v>
      </c>
      <c r="N31" s="123">
        <f t="shared" si="4"/>
        <v>0</v>
      </c>
      <c r="O31" s="23" t="s">
        <v>105</v>
      </c>
      <c r="P31" s="24" t="s">
        <v>20</v>
      </c>
      <c r="Q31" s="25" t="str">
        <f t="shared" si="5"/>
        <v>5</v>
      </c>
      <c r="R31" s="23" t="s">
        <v>105</v>
      </c>
      <c r="S31" s="24" t="s">
        <v>20</v>
      </c>
      <c r="T31" s="25">
        <f t="shared" si="6"/>
        <v>0</v>
      </c>
      <c r="U31" s="23" t="s">
        <v>105</v>
      </c>
      <c r="V31" s="24" t="s">
        <v>105</v>
      </c>
      <c r="W31" s="36" t="str">
        <f t="shared" si="7"/>
        <v>3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14</v>
      </c>
      <c r="AH31" s="28">
        <f>'4.Spieltag'!AJ34</f>
        <v>18</v>
      </c>
      <c r="AI31" s="29">
        <f>'4.Spieltag'!AK34</f>
        <v>24</v>
      </c>
      <c r="AJ31" s="30">
        <f t="shared" si="11"/>
        <v>32</v>
      </c>
      <c r="AK31" s="31">
        <f t="shared" si="12"/>
        <v>22</v>
      </c>
      <c r="AL31" s="1"/>
    </row>
    <row r="32" spans="1:38" ht="28.2" customHeight="1" thickBot="1" x14ac:dyDescent="0.3">
      <c r="A32" s="35">
        <f t="shared" si="0"/>
        <v>23</v>
      </c>
      <c r="B32" s="27" t="str">
        <f>'4.Spieltag'!B33</f>
        <v>Gudrun</v>
      </c>
      <c r="C32" s="23" t="s">
        <v>106</v>
      </c>
      <c r="D32" s="24" t="s">
        <v>105</v>
      </c>
      <c r="E32" s="36">
        <f t="shared" si="1"/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105</v>
      </c>
      <c r="S32" s="24" t="s">
        <v>106</v>
      </c>
      <c r="T32" s="25" t="str">
        <f t="shared" si="6"/>
        <v>2</v>
      </c>
      <c r="U32" s="23" t="s">
        <v>20</v>
      </c>
      <c r="V32" s="24" t="s">
        <v>20</v>
      </c>
      <c r="W32" s="36" t="str">
        <f t="shared" si="7"/>
        <v>3</v>
      </c>
      <c r="X32" s="23" t="s">
        <v>20</v>
      </c>
      <c r="Y32" s="24" t="s">
        <v>106</v>
      </c>
      <c r="Z32" s="25" t="str">
        <f t="shared" si="8"/>
        <v>2</v>
      </c>
      <c r="AA32" s="23" t="s">
        <v>105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 t="shared" si="10"/>
        <v>7</v>
      </c>
      <c r="AH32" s="28">
        <f>'4.Spieltag'!AJ33</f>
        <v>22</v>
      </c>
      <c r="AI32" s="29">
        <f>'4.Spieltag'!AK33</f>
        <v>23</v>
      </c>
      <c r="AJ32" s="30">
        <f t="shared" si="11"/>
        <v>29</v>
      </c>
      <c r="AK32" s="31">
        <f t="shared" si="12"/>
        <v>23</v>
      </c>
      <c r="AL32" s="1"/>
    </row>
    <row r="33" spans="1:38" ht="28.2" customHeight="1" thickBot="1" x14ac:dyDescent="0.3">
      <c r="A33" s="35">
        <f t="shared" si="0"/>
        <v>23</v>
      </c>
      <c r="B33" s="27" t="str">
        <f>'4.Spieltag'!B32</f>
        <v>schalt04</v>
      </c>
      <c r="C33" s="23" t="s">
        <v>105</v>
      </c>
      <c r="D33" s="24" t="s">
        <v>105</v>
      </c>
      <c r="E33" s="36">
        <f t="shared" si="1"/>
        <v>0</v>
      </c>
      <c r="F33" s="23" t="s">
        <v>20</v>
      </c>
      <c r="G33" s="24" t="s">
        <v>106</v>
      </c>
      <c r="H33" s="36">
        <f t="shared" si="2"/>
        <v>0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108</v>
      </c>
      <c r="N33" s="123">
        <f t="shared" si="4"/>
        <v>0</v>
      </c>
      <c r="O33" s="23" t="s">
        <v>106</v>
      </c>
      <c r="P33" s="24" t="s">
        <v>106</v>
      </c>
      <c r="Q33" s="25">
        <f t="shared" si="5"/>
        <v>0</v>
      </c>
      <c r="R33" s="23" t="s">
        <v>3</v>
      </c>
      <c r="S33" s="24" t="s">
        <v>105</v>
      </c>
      <c r="T33" s="25" t="str">
        <f t="shared" si="6"/>
        <v>3</v>
      </c>
      <c r="U33" s="23" t="s">
        <v>105</v>
      </c>
      <c r="V33" s="24" t="s">
        <v>3</v>
      </c>
      <c r="W33" s="36">
        <f t="shared" si="7"/>
        <v>0</v>
      </c>
      <c r="X33" s="23" t="s">
        <v>105</v>
      </c>
      <c r="Y33" s="24" t="s">
        <v>20</v>
      </c>
      <c r="Z33" s="25">
        <f t="shared" si="8"/>
        <v>0</v>
      </c>
      <c r="AA33" s="23" t="s">
        <v>20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3</v>
      </c>
      <c r="AH33" s="28">
        <f>'4.Spieltag'!AJ32</f>
        <v>26</v>
      </c>
      <c r="AI33" s="29">
        <f>'4.Spieltag'!AK32</f>
        <v>21</v>
      </c>
      <c r="AJ33" s="30">
        <f t="shared" si="11"/>
        <v>29</v>
      </c>
      <c r="AK33" s="31">
        <f t="shared" si="12"/>
        <v>23</v>
      </c>
      <c r="AL33" s="1"/>
    </row>
    <row r="34" spans="1:38" ht="28.2" customHeight="1" thickBot="1" x14ac:dyDescent="0.3">
      <c r="A34" s="35">
        <f t="shared" si="0"/>
        <v>18</v>
      </c>
      <c r="B34" s="27" t="str">
        <f>'4.Spieltag'!B31</f>
        <v>Master1</v>
      </c>
      <c r="C34" s="23" t="s">
        <v>20</v>
      </c>
      <c r="D34" s="24" t="s">
        <v>20</v>
      </c>
      <c r="E34" s="36">
        <f t="shared" si="1"/>
        <v>0</v>
      </c>
      <c r="F34" s="23" t="s">
        <v>3</v>
      </c>
      <c r="G34" s="24" t="s">
        <v>106</v>
      </c>
      <c r="H34" s="36">
        <f t="shared" si="2"/>
        <v>0</v>
      </c>
      <c r="I34" s="23" t="s">
        <v>105</v>
      </c>
      <c r="J34" s="24" t="s">
        <v>20</v>
      </c>
      <c r="K34" s="25" t="str">
        <f t="shared" si="3"/>
        <v>2</v>
      </c>
      <c r="L34" s="23" t="s">
        <v>105</v>
      </c>
      <c r="M34" s="24" t="s">
        <v>20</v>
      </c>
      <c r="N34" s="123">
        <f t="shared" si="4"/>
        <v>0</v>
      </c>
      <c r="O34" s="23" t="s">
        <v>20</v>
      </c>
      <c r="P34" s="24" t="s">
        <v>20</v>
      </c>
      <c r="Q34" s="25">
        <f t="shared" si="5"/>
        <v>0</v>
      </c>
      <c r="R34" s="23" t="s">
        <v>20</v>
      </c>
      <c r="S34" s="24" t="s">
        <v>106</v>
      </c>
      <c r="T34" s="25" t="str">
        <f t="shared" si="6"/>
        <v>5</v>
      </c>
      <c r="U34" s="23" t="s">
        <v>105</v>
      </c>
      <c r="V34" s="24" t="s">
        <v>105</v>
      </c>
      <c r="W34" s="36" t="str">
        <f t="shared" si="7"/>
        <v>3</v>
      </c>
      <c r="X34" s="23" t="s">
        <v>20</v>
      </c>
      <c r="Y34" s="24" t="s">
        <v>105</v>
      </c>
      <c r="Z34" s="25" t="str">
        <f t="shared" si="8"/>
        <v>2</v>
      </c>
      <c r="AA34" s="23" t="s">
        <v>3</v>
      </c>
      <c r="AB34" s="24" t="s">
        <v>105</v>
      </c>
      <c r="AC34" s="25" t="str">
        <f t="shared" si="9"/>
        <v>5</v>
      </c>
      <c r="AD34" s="34"/>
      <c r="AE34" s="32"/>
      <c r="AF34" s="25"/>
      <c r="AG34" s="27">
        <f t="shared" si="10"/>
        <v>17</v>
      </c>
      <c r="AH34" s="28">
        <f>'4.Spieltag'!AJ31</f>
        <v>26</v>
      </c>
      <c r="AI34" s="29">
        <f>'4.Spieltag'!AK31</f>
        <v>21</v>
      </c>
      <c r="AJ34" s="30">
        <f t="shared" si="11"/>
        <v>43</v>
      </c>
      <c r="AK34" s="31">
        <f t="shared" si="1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4">
    <sortCondition ref="A11:A34"/>
    <sortCondition ref="B11:B34"/>
  </sortState>
  <phoneticPr fontId="0" type="noConversion"/>
  <conditionalFormatting sqref="AG1:AG1048576">
    <cfRule type="top10" dxfId="160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topLeftCell="A16" workbookViewId="0">
      <selection activeCell="K24" sqref="K2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31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62</v>
      </c>
      <c r="D4" s="71"/>
      <c r="E4" s="71"/>
      <c r="F4" s="122" t="s">
        <v>12</v>
      </c>
      <c r="G4" s="71"/>
      <c r="H4" s="71"/>
      <c r="I4" s="70" t="s">
        <v>65</v>
      </c>
      <c r="J4" s="71"/>
      <c r="K4" s="71"/>
      <c r="L4" s="70" t="s">
        <v>19</v>
      </c>
      <c r="M4" s="71"/>
      <c r="N4" s="71"/>
      <c r="O4" s="70" t="s">
        <v>17</v>
      </c>
      <c r="P4" s="71"/>
      <c r="Q4" s="71"/>
      <c r="R4" s="70" t="s">
        <v>104</v>
      </c>
      <c r="S4" s="71"/>
      <c r="T4" s="71"/>
      <c r="U4" s="70" t="s">
        <v>14</v>
      </c>
      <c r="V4" s="71"/>
      <c r="W4" s="71"/>
      <c r="X4" s="70" t="s">
        <v>61</v>
      </c>
      <c r="Y4" s="71"/>
      <c r="Z4" s="71"/>
      <c r="AA4" s="70" t="s">
        <v>60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22</v>
      </c>
      <c r="G6" s="73"/>
      <c r="H6" s="74"/>
      <c r="I6" s="69" t="s">
        <v>15</v>
      </c>
      <c r="J6" s="73"/>
      <c r="K6" s="74"/>
      <c r="L6" s="69" t="s">
        <v>64</v>
      </c>
      <c r="M6" s="73"/>
      <c r="N6" s="74"/>
      <c r="O6" s="69" t="s">
        <v>18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66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13</v>
      </c>
      <c r="B11" s="27" t="str">
        <f>'5.Spieltag'!B30</f>
        <v>archie04</v>
      </c>
      <c r="C11" s="23"/>
      <c r="D11" s="24"/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123">
        <f>IF(OR(EXACT($F$10,F11)*(EXACT($G$10,G11)))=TRUE,$AJ$7,IF(($G$10-$F$10=G11-F11),$AJ$4,IF(OR(EXACT($F$10&gt;$G$10,F11&gt;G11)*EXACT($F$10=$G$10,F11=G11)*EXACT($F$10&lt;$G$10,F11&lt;G11)),$AJ$2,0)))*2*2</f>
        <v>20</v>
      </c>
      <c r="I11" s="23"/>
      <c r="J11" s="24"/>
      <c r="K11" s="25" t="str">
        <f t="shared" ref="K11:K34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:N34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:Q34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:T34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 t="shared" ref="W11:W34" si="6"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:Z34" si="7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:AC34" si="8">IF(OR(EXACT($AA$10,AA11)*(EXACT($AB$10,AB11)))=TRUE,$AJ$7,IF(($AB$10-$AA$10=AB11-AA11),$AJ$4,IF(OR(EXACT($AA$10&gt;$AB$10,AA11&gt;AB11)*EXACT($AA$10=$AB$10,AA11=AB11)*EXACT($AA$10&lt;$AB$10,AA11&lt;AB11)),$AJ$2,0)))</f>
        <v>5</v>
      </c>
      <c r="AD11" s="34"/>
      <c r="AE11" s="32"/>
      <c r="AF11" s="25"/>
      <c r="AG11" s="27">
        <f t="shared" ref="AG11:AG34" si="9">E11+H11+K11+N11+Q11+T11+W11+Z11+AC11+AF11</f>
        <v>60</v>
      </c>
      <c r="AH11" s="28">
        <f>'5.Spieltag'!AJ30</f>
        <v>38</v>
      </c>
      <c r="AI11" s="29">
        <f>'5.Spieltag'!AK30</f>
        <v>20</v>
      </c>
      <c r="AJ11" s="30">
        <f t="shared" ref="AJ11:AJ34" si="10">AG11+AH11</f>
        <v>98</v>
      </c>
      <c r="AK11" s="31">
        <f t="shared" ref="AK11:AK34" si="11">RANK(AJ11,$AJ$11:$AJ$34)</f>
        <v>13</v>
      </c>
      <c r="AL11" s="1"/>
    </row>
    <row r="12" spans="1:38" ht="24.9" customHeight="1" thickBot="1" x14ac:dyDescent="0.3">
      <c r="A12" s="35">
        <f t="shared" si="0"/>
        <v>19</v>
      </c>
      <c r="B12" s="27" t="str">
        <f>'5.Spieltag'!B12</f>
        <v>atschi91</v>
      </c>
      <c r="C12" s="23" t="s">
        <v>106</v>
      </c>
      <c r="D12" s="24" t="s">
        <v>20</v>
      </c>
      <c r="E12" s="36">
        <f t="shared" si="1"/>
        <v>0</v>
      </c>
      <c r="F12" s="23" t="s">
        <v>105</v>
      </c>
      <c r="G12" s="24" t="s">
        <v>106</v>
      </c>
      <c r="H12" s="123">
        <f t="shared" ref="H12:H34" si="12">IF(OR(EXACT($F$10,F12)*(EXACT($G$10,G12)))=TRUE,$AJ$7,IF(($G$10-$F$10=G12-F12),$AJ$4,IF(OR(EXACT($F$10&gt;$G$10,F12&gt;G12)*EXACT($F$10=$G$10,F12=G12)*EXACT($F$10&lt;$G$10,F12&lt;G12)),$AJ$2,0)))*2*2</f>
        <v>0</v>
      </c>
      <c r="I12" s="23" t="s">
        <v>105</v>
      </c>
      <c r="J12" s="24" t="s">
        <v>20</v>
      </c>
      <c r="K12" s="25">
        <f t="shared" si="2"/>
        <v>0</v>
      </c>
      <c r="L12" s="23" t="s">
        <v>108</v>
      </c>
      <c r="M12" s="24" t="s">
        <v>20</v>
      </c>
      <c r="N12" s="25">
        <f t="shared" si="3"/>
        <v>0</v>
      </c>
      <c r="O12" s="23" t="s">
        <v>20</v>
      </c>
      <c r="P12" s="24" t="s">
        <v>105</v>
      </c>
      <c r="Q12" s="25">
        <f t="shared" si="4"/>
        <v>0</v>
      </c>
      <c r="R12" s="23" t="s">
        <v>105</v>
      </c>
      <c r="S12" s="24" t="s">
        <v>106</v>
      </c>
      <c r="T12" s="25">
        <f t="shared" si="5"/>
        <v>0</v>
      </c>
      <c r="U12" s="23" t="s">
        <v>20</v>
      </c>
      <c r="V12" s="24" t="s">
        <v>105</v>
      </c>
      <c r="W12" s="36">
        <f t="shared" si="6"/>
        <v>0</v>
      </c>
      <c r="X12" s="23" t="s">
        <v>105</v>
      </c>
      <c r="Y12" s="24" t="s">
        <v>105</v>
      </c>
      <c r="Z12" s="25" t="str">
        <f t="shared" si="7"/>
        <v>3</v>
      </c>
      <c r="AA12" s="23" t="s">
        <v>20</v>
      </c>
      <c r="AB12" s="24" t="s">
        <v>105</v>
      </c>
      <c r="AC12" s="25">
        <f t="shared" si="8"/>
        <v>0</v>
      </c>
      <c r="AD12" s="34"/>
      <c r="AE12" s="32"/>
      <c r="AF12" s="25"/>
      <c r="AG12" s="27">
        <f t="shared" si="9"/>
        <v>3</v>
      </c>
      <c r="AH12" s="28">
        <f>'5.Spieltag'!AJ12</f>
        <v>61</v>
      </c>
      <c r="AI12" s="29">
        <f>'5.Spieltag'!AK12</f>
        <v>2</v>
      </c>
      <c r="AJ12" s="30">
        <f t="shared" si="10"/>
        <v>64</v>
      </c>
      <c r="AK12" s="31">
        <f t="shared" si="11"/>
        <v>19</v>
      </c>
    </row>
    <row r="13" spans="1:38" ht="24.9" customHeight="1" thickBot="1" x14ac:dyDescent="0.3">
      <c r="A13" s="35">
        <f t="shared" si="0"/>
        <v>6</v>
      </c>
      <c r="B13" s="27" t="str">
        <f>'5.Spieltag'!B25</f>
        <v>cilli37</v>
      </c>
      <c r="C13" s="23"/>
      <c r="D13" s="24"/>
      <c r="E13" s="36" t="str">
        <f t="shared" si="1"/>
        <v>5</v>
      </c>
      <c r="F13" s="23"/>
      <c r="G13" s="24"/>
      <c r="H13" s="123">
        <f t="shared" si="12"/>
        <v>20</v>
      </c>
      <c r="I13" s="23"/>
      <c r="J13" s="24"/>
      <c r="K13" s="25" t="str">
        <f t="shared" si="2"/>
        <v>5</v>
      </c>
      <c r="L13" s="23"/>
      <c r="M13" s="24"/>
      <c r="N13" s="25" t="str">
        <f t="shared" si="3"/>
        <v>5</v>
      </c>
      <c r="O13" s="23"/>
      <c r="P13" s="24"/>
      <c r="Q13" s="25" t="str">
        <f t="shared" si="4"/>
        <v>5</v>
      </c>
      <c r="R13" s="23"/>
      <c r="S13" s="24"/>
      <c r="T13" s="25" t="str">
        <f t="shared" si="5"/>
        <v>5</v>
      </c>
      <c r="U13" s="23"/>
      <c r="V13" s="24"/>
      <c r="W13" s="36" t="str">
        <f t="shared" si="6"/>
        <v>5</v>
      </c>
      <c r="X13" s="23"/>
      <c r="Y13" s="24"/>
      <c r="Z13" s="25" t="str">
        <f t="shared" si="7"/>
        <v>5</v>
      </c>
      <c r="AA13" s="23"/>
      <c r="AB13" s="24"/>
      <c r="AC13" s="25" t="str">
        <f t="shared" si="8"/>
        <v>5</v>
      </c>
      <c r="AD13" s="34"/>
      <c r="AE13" s="32"/>
      <c r="AF13" s="25"/>
      <c r="AG13" s="27">
        <f t="shared" si="9"/>
        <v>60</v>
      </c>
      <c r="AH13" s="28">
        <f>'5.Spieltag'!AJ25</f>
        <v>50</v>
      </c>
      <c r="AI13" s="29">
        <f>'5.Spieltag'!AK25</f>
        <v>10</v>
      </c>
      <c r="AJ13" s="30">
        <f t="shared" si="10"/>
        <v>110</v>
      </c>
      <c r="AK13" s="31">
        <f t="shared" si="11"/>
        <v>6</v>
      </c>
    </row>
    <row r="14" spans="1:38" ht="24.9" customHeight="1" thickBot="1" x14ac:dyDescent="0.3">
      <c r="A14" s="35">
        <f t="shared" si="0"/>
        <v>10</v>
      </c>
      <c r="B14" s="27" t="str">
        <f>'5.Spieltag'!B26</f>
        <v>Fabian1904</v>
      </c>
      <c r="C14" s="23"/>
      <c r="D14" s="24"/>
      <c r="E14" s="36" t="str">
        <f t="shared" si="1"/>
        <v>5</v>
      </c>
      <c r="F14" s="23"/>
      <c r="G14" s="24"/>
      <c r="H14" s="123">
        <f t="shared" si="12"/>
        <v>20</v>
      </c>
      <c r="I14" s="23"/>
      <c r="J14" s="24"/>
      <c r="K14" s="25" t="str">
        <f t="shared" si="2"/>
        <v>5</v>
      </c>
      <c r="L14" s="23"/>
      <c r="M14" s="24"/>
      <c r="N14" s="25" t="str">
        <f t="shared" si="3"/>
        <v>5</v>
      </c>
      <c r="O14" s="23"/>
      <c r="P14" s="24"/>
      <c r="Q14" s="25" t="str">
        <f t="shared" si="4"/>
        <v>5</v>
      </c>
      <c r="R14" s="23"/>
      <c r="S14" s="24"/>
      <c r="T14" s="25" t="str">
        <f t="shared" si="5"/>
        <v>5</v>
      </c>
      <c r="U14" s="23"/>
      <c r="V14" s="24"/>
      <c r="W14" s="36" t="str">
        <f t="shared" si="6"/>
        <v>5</v>
      </c>
      <c r="X14" s="23"/>
      <c r="Y14" s="24"/>
      <c r="Z14" s="25" t="str">
        <f t="shared" si="7"/>
        <v>5</v>
      </c>
      <c r="AA14" s="23"/>
      <c r="AB14" s="24"/>
      <c r="AC14" s="25" t="str">
        <f t="shared" si="8"/>
        <v>5</v>
      </c>
      <c r="AD14" s="34"/>
      <c r="AE14" s="32"/>
      <c r="AF14" s="25"/>
      <c r="AG14" s="27">
        <f t="shared" si="9"/>
        <v>60</v>
      </c>
      <c r="AH14" s="28">
        <f>'5.Spieltag'!AJ26</f>
        <v>47</v>
      </c>
      <c r="AI14" s="29">
        <f>'5.Spieltag'!AK26</f>
        <v>15</v>
      </c>
      <c r="AJ14" s="30">
        <f t="shared" si="10"/>
        <v>107</v>
      </c>
      <c r="AK14" s="31">
        <f t="shared" si="11"/>
        <v>10</v>
      </c>
    </row>
    <row r="15" spans="1:38" ht="24.9" customHeight="1" thickBot="1" x14ac:dyDescent="0.3">
      <c r="A15" s="35">
        <f t="shared" si="0"/>
        <v>8</v>
      </c>
      <c r="B15" s="27" t="str">
        <f>'5.Spieltag'!B23</f>
        <v>Franzi 04</v>
      </c>
      <c r="C15" s="23"/>
      <c r="D15" s="24"/>
      <c r="E15" s="36" t="str">
        <f t="shared" si="1"/>
        <v>5</v>
      </c>
      <c r="F15" s="23"/>
      <c r="G15" s="24"/>
      <c r="H15" s="123">
        <f t="shared" si="12"/>
        <v>20</v>
      </c>
      <c r="I15" s="23"/>
      <c r="J15" s="24"/>
      <c r="K15" s="25" t="str">
        <f t="shared" si="2"/>
        <v>5</v>
      </c>
      <c r="L15" s="23"/>
      <c r="M15" s="24"/>
      <c r="N15" s="25" t="str">
        <f t="shared" si="3"/>
        <v>5</v>
      </c>
      <c r="O15" s="23"/>
      <c r="P15" s="24"/>
      <c r="Q15" s="25" t="str">
        <f t="shared" si="4"/>
        <v>5</v>
      </c>
      <c r="R15" s="23"/>
      <c r="S15" s="24"/>
      <c r="T15" s="25" t="str">
        <f t="shared" si="5"/>
        <v>5</v>
      </c>
      <c r="U15" s="23"/>
      <c r="V15" s="24"/>
      <c r="W15" s="36" t="str">
        <f t="shared" si="6"/>
        <v>5</v>
      </c>
      <c r="X15" s="23"/>
      <c r="Y15" s="24"/>
      <c r="Z15" s="25" t="str">
        <f t="shared" si="7"/>
        <v>5</v>
      </c>
      <c r="AA15" s="23"/>
      <c r="AB15" s="24"/>
      <c r="AC15" s="25" t="str">
        <f t="shared" si="8"/>
        <v>5</v>
      </c>
      <c r="AD15" s="34"/>
      <c r="AE15" s="32"/>
      <c r="AF15" s="25"/>
      <c r="AG15" s="27">
        <f t="shared" si="9"/>
        <v>60</v>
      </c>
      <c r="AH15" s="28">
        <f>'5.Spieltag'!AJ23</f>
        <v>48</v>
      </c>
      <c r="AI15" s="29">
        <f>'5.Spieltag'!AK23</f>
        <v>13</v>
      </c>
      <c r="AJ15" s="30">
        <f t="shared" si="10"/>
        <v>108</v>
      </c>
      <c r="AK15" s="31">
        <f t="shared" si="11"/>
        <v>8</v>
      </c>
    </row>
    <row r="16" spans="1:38" ht="24.9" customHeight="1" thickBot="1" x14ac:dyDescent="0.3">
      <c r="A16" s="35">
        <f t="shared" si="0"/>
        <v>3</v>
      </c>
      <c r="B16" s="27" t="str">
        <f>'5.Spieltag'!B17</f>
        <v>gaby04</v>
      </c>
      <c r="C16" s="23"/>
      <c r="D16" s="24"/>
      <c r="E16" s="36" t="str">
        <f t="shared" si="1"/>
        <v>5</v>
      </c>
      <c r="F16" s="23"/>
      <c r="G16" s="24"/>
      <c r="H16" s="123">
        <f t="shared" si="12"/>
        <v>20</v>
      </c>
      <c r="I16" s="23"/>
      <c r="J16" s="24"/>
      <c r="K16" s="25" t="str">
        <f t="shared" si="2"/>
        <v>5</v>
      </c>
      <c r="L16" s="23"/>
      <c r="M16" s="24"/>
      <c r="N16" s="25" t="str">
        <f t="shared" si="3"/>
        <v>5</v>
      </c>
      <c r="O16" s="23"/>
      <c r="P16" s="24"/>
      <c r="Q16" s="25" t="str">
        <f t="shared" si="4"/>
        <v>5</v>
      </c>
      <c r="R16" s="23"/>
      <c r="S16" s="24"/>
      <c r="T16" s="25" t="str">
        <f t="shared" si="5"/>
        <v>5</v>
      </c>
      <c r="U16" s="23"/>
      <c r="V16" s="24"/>
      <c r="W16" s="36" t="str">
        <f t="shared" si="6"/>
        <v>5</v>
      </c>
      <c r="X16" s="23"/>
      <c r="Y16" s="24"/>
      <c r="Z16" s="25" t="str">
        <f t="shared" si="7"/>
        <v>5</v>
      </c>
      <c r="AA16" s="23"/>
      <c r="AB16" s="24"/>
      <c r="AC16" s="25" t="str">
        <f t="shared" si="8"/>
        <v>5</v>
      </c>
      <c r="AD16" s="34"/>
      <c r="AE16" s="32"/>
      <c r="AF16" s="25"/>
      <c r="AG16" s="27">
        <f t="shared" si="9"/>
        <v>60</v>
      </c>
      <c r="AH16" s="28">
        <f>'5.Spieltag'!AJ17</f>
        <v>52</v>
      </c>
      <c r="AI16" s="29">
        <f>'5.Spieltag'!AK17</f>
        <v>7</v>
      </c>
      <c r="AJ16" s="30">
        <f t="shared" si="10"/>
        <v>112</v>
      </c>
      <c r="AK16" s="31">
        <f t="shared" si="11"/>
        <v>3</v>
      </c>
      <c r="AL16" s="1"/>
    </row>
    <row r="17" spans="1:38" ht="24.9" customHeight="1" thickBot="1" x14ac:dyDescent="0.3">
      <c r="A17" s="35">
        <f t="shared" si="0"/>
        <v>15</v>
      </c>
      <c r="B17" s="27" t="str">
        <f>'5.Spieltag'!B32</f>
        <v>Gudrun</v>
      </c>
      <c r="C17" s="23"/>
      <c r="D17" s="24"/>
      <c r="E17" s="36" t="str">
        <f t="shared" si="1"/>
        <v>5</v>
      </c>
      <c r="F17" s="23"/>
      <c r="G17" s="24"/>
      <c r="H17" s="123">
        <f t="shared" si="12"/>
        <v>20</v>
      </c>
      <c r="I17" s="23"/>
      <c r="J17" s="24"/>
      <c r="K17" s="25" t="str">
        <f t="shared" si="2"/>
        <v>5</v>
      </c>
      <c r="L17" s="23"/>
      <c r="M17" s="24"/>
      <c r="N17" s="25" t="str">
        <f t="shared" si="3"/>
        <v>5</v>
      </c>
      <c r="O17" s="23"/>
      <c r="P17" s="24"/>
      <c r="Q17" s="25" t="str">
        <f t="shared" si="4"/>
        <v>5</v>
      </c>
      <c r="R17" s="23"/>
      <c r="S17" s="24"/>
      <c r="T17" s="25" t="str">
        <f t="shared" si="5"/>
        <v>5</v>
      </c>
      <c r="U17" s="23"/>
      <c r="V17" s="24"/>
      <c r="W17" s="36" t="str">
        <f t="shared" si="6"/>
        <v>5</v>
      </c>
      <c r="X17" s="23"/>
      <c r="Y17" s="24"/>
      <c r="Z17" s="25" t="str">
        <f t="shared" si="7"/>
        <v>5</v>
      </c>
      <c r="AA17" s="23"/>
      <c r="AB17" s="24"/>
      <c r="AC17" s="25" t="str">
        <f t="shared" si="8"/>
        <v>5</v>
      </c>
      <c r="AD17" s="34"/>
      <c r="AE17" s="32"/>
      <c r="AF17" s="25"/>
      <c r="AG17" s="27">
        <f t="shared" si="9"/>
        <v>60</v>
      </c>
      <c r="AH17" s="28">
        <f>'5.Spieltag'!AJ32</f>
        <v>29</v>
      </c>
      <c r="AI17" s="29">
        <f>'5.Spieltag'!AK32</f>
        <v>23</v>
      </c>
      <c r="AJ17" s="30">
        <f t="shared" si="10"/>
        <v>89</v>
      </c>
      <c r="AK17" s="31">
        <f t="shared" si="11"/>
        <v>15</v>
      </c>
      <c r="AL17" s="1"/>
    </row>
    <row r="18" spans="1:38" ht="24.9" customHeight="1" thickBot="1" x14ac:dyDescent="0.3">
      <c r="A18" s="35">
        <f t="shared" si="0"/>
        <v>1</v>
      </c>
      <c r="B18" s="27" t="str">
        <f>'5.Spieltag'!B14</f>
        <v>Hans 04</v>
      </c>
      <c r="C18" s="23"/>
      <c r="D18" s="24"/>
      <c r="E18" s="36" t="str">
        <f t="shared" si="1"/>
        <v>5</v>
      </c>
      <c r="F18" s="23"/>
      <c r="G18" s="24"/>
      <c r="H18" s="123">
        <f t="shared" si="12"/>
        <v>20</v>
      </c>
      <c r="I18" s="23"/>
      <c r="J18" s="24"/>
      <c r="K18" s="25" t="str">
        <f t="shared" si="2"/>
        <v>5</v>
      </c>
      <c r="L18" s="23"/>
      <c r="M18" s="24"/>
      <c r="N18" s="25" t="str">
        <f t="shared" si="3"/>
        <v>5</v>
      </c>
      <c r="O18" s="23"/>
      <c r="P18" s="24"/>
      <c r="Q18" s="25" t="str">
        <f t="shared" si="4"/>
        <v>5</v>
      </c>
      <c r="R18" s="23"/>
      <c r="S18" s="24"/>
      <c r="T18" s="25" t="str">
        <f t="shared" si="5"/>
        <v>5</v>
      </c>
      <c r="U18" s="23"/>
      <c r="V18" s="24"/>
      <c r="W18" s="36" t="str">
        <f t="shared" si="6"/>
        <v>5</v>
      </c>
      <c r="X18" s="23"/>
      <c r="Y18" s="24"/>
      <c r="Z18" s="25" t="str">
        <f t="shared" si="7"/>
        <v>5</v>
      </c>
      <c r="AA18" s="23"/>
      <c r="AB18" s="24"/>
      <c r="AC18" s="25" t="str">
        <f t="shared" si="8"/>
        <v>5</v>
      </c>
      <c r="AD18" s="34"/>
      <c r="AE18" s="32"/>
      <c r="AF18" s="25"/>
      <c r="AG18" s="27">
        <f t="shared" si="9"/>
        <v>60</v>
      </c>
      <c r="AH18" s="28">
        <f>'5.Spieltag'!AJ14</f>
        <v>57</v>
      </c>
      <c r="AI18" s="29">
        <f>'5.Spieltag'!AK14</f>
        <v>5</v>
      </c>
      <c r="AJ18" s="30">
        <f t="shared" si="10"/>
        <v>117</v>
      </c>
      <c r="AK18" s="31">
        <f t="shared" si="11"/>
        <v>1</v>
      </c>
      <c r="AL18" s="1"/>
    </row>
    <row r="19" spans="1:38" ht="24.9" customHeight="1" thickBot="1" x14ac:dyDescent="0.3">
      <c r="A19" s="35">
        <f t="shared" si="0"/>
        <v>7</v>
      </c>
      <c r="B19" s="27" t="str">
        <f>'5.Spieltag'!B20</f>
        <v>Jubby</v>
      </c>
      <c r="C19" s="23"/>
      <c r="D19" s="24"/>
      <c r="E19" s="36" t="str">
        <f t="shared" si="1"/>
        <v>5</v>
      </c>
      <c r="F19" s="23"/>
      <c r="G19" s="24"/>
      <c r="H19" s="123">
        <f t="shared" si="12"/>
        <v>20</v>
      </c>
      <c r="I19" s="23"/>
      <c r="J19" s="24"/>
      <c r="K19" s="25" t="str">
        <f t="shared" si="2"/>
        <v>5</v>
      </c>
      <c r="L19" s="23"/>
      <c r="M19" s="24"/>
      <c r="N19" s="25" t="str">
        <f t="shared" si="3"/>
        <v>5</v>
      </c>
      <c r="O19" s="23"/>
      <c r="P19" s="24"/>
      <c r="Q19" s="25" t="str">
        <f t="shared" si="4"/>
        <v>5</v>
      </c>
      <c r="R19" s="23"/>
      <c r="S19" s="24"/>
      <c r="T19" s="25" t="str">
        <f t="shared" si="5"/>
        <v>5</v>
      </c>
      <c r="U19" s="23"/>
      <c r="V19" s="24"/>
      <c r="W19" s="36" t="str">
        <f t="shared" si="6"/>
        <v>5</v>
      </c>
      <c r="X19" s="23"/>
      <c r="Y19" s="24"/>
      <c r="Z19" s="25" t="str">
        <f t="shared" si="7"/>
        <v>5</v>
      </c>
      <c r="AA19" s="23"/>
      <c r="AB19" s="24"/>
      <c r="AC19" s="25" t="str">
        <f t="shared" si="8"/>
        <v>5</v>
      </c>
      <c r="AD19" s="34"/>
      <c r="AE19" s="32"/>
      <c r="AF19" s="25"/>
      <c r="AG19" s="27">
        <f t="shared" si="9"/>
        <v>60</v>
      </c>
      <c r="AH19" s="28">
        <f>'5.Spieltag'!AJ20</f>
        <v>49</v>
      </c>
      <c r="AI19" s="29">
        <f>'5.Spieltag'!AK20</f>
        <v>11</v>
      </c>
      <c r="AJ19" s="30">
        <f t="shared" si="10"/>
        <v>109</v>
      </c>
      <c r="AK19" s="31">
        <f t="shared" si="11"/>
        <v>7</v>
      </c>
      <c r="AL19" s="1"/>
    </row>
    <row r="20" spans="1:38" ht="24.9" customHeight="1" thickBot="1" x14ac:dyDescent="0.3">
      <c r="A20" s="35">
        <f t="shared" si="0"/>
        <v>2</v>
      </c>
      <c r="B20" s="27" t="str">
        <f>'5.Spieltag'!B16</f>
        <v>Lola04</v>
      </c>
      <c r="C20" s="23"/>
      <c r="D20" s="24"/>
      <c r="E20" s="36" t="str">
        <f t="shared" si="1"/>
        <v>5</v>
      </c>
      <c r="F20" s="23"/>
      <c r="G20" s="24"/>
      <c r="H20" s="123">
        <f t="shared" si="12"/>
        <v>20</v>
      </c>
      <c r="I20" s="23"/>
      <c r="J20" s="24"/>
      <c r="K20" s="25" t="str">
        <f t="shared" si="2"/>
        <v>5</v>
      </c>
      <c r="L20" s="23"/>
      <c r="M20" s="24"/>
      <c r="N20" s="25" t="str">
        <f t="shared" si="3"/>
        <v>5</v>
      </c>
      <c r="O20" s="23"/>
      <c r="P20" s="24"/>
      <c r="Q20" s="25" t="str">
        <f t="shared" si="4"/>
        <v>5</v>
      </c>
      <c r="R20" s="23"/>
      <c r="S20" s="24"/>
      <c r="T20" s="25" t="str">
        <f t="shared" si="5"/>
        <v>5</v>
      </c>
      <c r="U20" s="23"/>
      <c r="V20" s="24"/>
      <c r="W20" s="36" t="str">
        <f t="shared" si="6"/>
        <v>5</v>
      </c>
      <c r="X20" s="23"/>
      <c r="Y20" s="24"/>
      <c r="Z20" s="25" t="str">
        <f t="shared" si="7"/>
        <v>5</v>
      </c>
      <c r="AA20" s="23"/>
      <c r="AB20" s="24"/>
      <c r="AC20" s="25" t="str">
        <f t="shared" si="8"/>
        <v>5</v>
      </c>
      <c r="AD20" s="34"/>
      <c r="AE20" s="32"/>
      <c r="AF20" s="25"/>
      <c r="AG20" s="27">
        <f t="shared" si="9"/>
        <v>60</v>
      </c>
      <c r="AH20" s="28">
        <f>'5.Spieltag'!AJ16</f>
        <v>55</v>
      </c>
      <c r="AI20" s="29">
        <f>'5.Spieltag'!AK16</f>
        <v>6</v>
      </c>
      <c r="AJ20" s="30">
        <f t="shared" si="10"/>
        <v>115</v>
      </c>
      <c r="AK20" s="31">
        <f t="shared" si="11"/>
        <v>2</v>
      </c>
      <c r="AL20" s="1"/>
    </row>
    <row r="21" spans="1:38" ht="24.9" customHeight="1" thickBot="1" x14ac:dyDescent="0.3">
      <c r="A21" s="35">
        <f t="shared" si="0"/>
        <v>12</v>
      </c>
      <c r="B21" s="27" t="str">
        <f>'5.Spieltag'!B34</f>
        <v>Master1</v>
      </c>
      <c r="C21" s="23"/>
      <c r="D21" s="24"/>
      <c r="E21" s="36" t="str">
        <f t="shared" si="1"/>
        <v>5</v>
      </c>
      <c r="F21" s="23"/>
      <c r="G21" s="24"/>
      <c r="H21" s="123">
        <f t="shared" si="12"/>
        <v>20</v>
      </c>
      <c r="I21" s="23"/>
      <c r="J21" s="24"/>
      <c r="K21" s="25" t="str">
        <f t="shared" si="2"/>
        <v>5</v>
      </c>
      <c r="L21" s="23"/>
      <c r="M21" s="24"/>
      <c r="N21" s="25" t="str">
        <f t="shared" si="3"/>
        <v>5</v>
      </c>
      <c r="O21" s="23"/>
      <c r="P21" s="24"/>
      <c r="Q21" s="25" t="str">
        <f t="shared" si="4"/>
        <v>5</v>
      </c>
      <c r="R21" s="23"/>
      <c r="S21" s="24"/>
      <c r="T21" s="25" t="str">
        <f t="shared" si="5"/>
        <v>5</v>
      </c>
      <c r="U21" s="23"/>
      <c r="V21" s="24"/>
      <c r="W21" s="36" t="str">
        <f t="shared" si="6"/>
        <v>5</v>
      </c>
      <c r="X21" s="23"/>
      <c r="Y21" s="24"/>
      <c r="Z21" s="25" t="str">
        <f t="shared" si="7"/>
        <v>5</v>
      </c>
      <c r="AA21" s="23"/>
      <c r="AB21" s="24"/>
      <c r="AC21" s="25" t="str">
        <f t="shared" si="8"/>
        <v>5</v>
      </c>
      <c r="AD21" s="34"/>
      <c r="AE21" s="32"/>
      <c r="AF21" s="25"/>
      <c r="AG21" s="27">
        <f t="shared" si="9"/>
        <v>60</v>
      </c>
      <c r="AH21" s="28">
        <f>'5.Spieltag'!AJ34</f>
        <v>43</v>
      </c>
      <c r="AI21" s="29">
        <f>'5.Spieltag'!AK34</f>
        <v>18</v>
      </c>
      <c r="AJ21" s="30">
        <f t="shared" si="10"/>
        <v>103</v>
      </c>
      <c r="AK21" s="31">
        <f t="shared" si="11"/>
        <v>12</v>
      </c>
      <c r="AL21" s="1"/>
    </row>
    <row r="22" spans="1:38" ht="24.9" customHeight="1" thickBot="1" x14ac:dyDescent="0.3">
      <c r="A22" s="35">
        <f t="shared" si="0"/>
        <v>22</v>
      </c>
      <c r="B22" s="27" t="str">
        <f>'5.Spieltag'!B21</f>
        <v>Mike04</v>
      </c>
      <c r="C22" s="23" t="s">
        <v>106</v>
      </c>
      <c r="D22" s="24" t="s">
        <v>20</v>
      </c>
      <c r="E22" s="36">
        <f t="shared" si="1"/>
        <v>0</v>
      </c>
      <c r="F22" s="23" t="s">
        <v>3</v>
      </c>
      <c r="G22" s="24" t="s">
        <v>106</v>
      </c>
      <c r="H22" s="123">
        <f t="shared" si="12"/>
        <v>0</v>
      </c>
      <c r="I22" s="23" t="s">
        <v>105</v>
      </c>
      <c r="J22" s="24" t="s">
        <v>105</v>
      </c>
      <c r="K22" s="25" t="str">
        <f t="shared" si="2"/>
        <v>3</v>
      </c>
      <c r="L22" s="23" t="s">
        <v>105</v>
      </c>
      <c r="M22" s="24" t="s">
        <v>20</v>
      </c>
      <c r="N22" s="25">
        <f t="shared" si="3"/>
        <v>0</v>
      </c>
      <c r="O22" s="23" t="s">
        <v>20</v>
      </c>
      <c r="P22" s="24" t="s">
        <v>105</v>
      </c>
      <c r="Q22" s="25">
        <f t="shared" si="4"/>
        <v>0</v>
      </c>
      <c r="R22" s="23" t="s">
        <v>20</v>
      </c>
      <c r="S22" s="24" t="s">
        <v>106</v>
      </c>
      <c r="T22" s="25">
        <f t="shared" si="5"/>
        <v>0</v>
      </c>
      <c r="U22" s="23" t="s">
        <v>20</v>
      </c>
      <c r="V22" s="24" t="s">
        <v>105</v>
      </c>
      <c r="W22" s="36">
        <f t="shared" si="6"/>
        <v>0</v>
      </c>
      <c r="X22" s="23" t="s">
        <v>20</v>
      </c>
      <c r="Y22" s="24" t="s">
        <v>105</v>
      </c>
      <c r="Z22" s="25">
        <f t="shared" si="7"/>
        <v>0</v>
      </c>
      <c r="AA22" s="23" t="s">
        <v>20</v>
      </c>
      <c r="AB22" s="24" t="s">
        <v>106</v>
      </c>
      <c r="AC22" s="25">
        <f t="shared" si="8"/>
        <v>0</v>
      </c>
      <c r="AD22" s="34"/>
      <c r="AE22" s="32"/>
      <c r="AF22" s="25"/>
      <c r="AG22" s="27">
        <f t="shared" si="9"/>
        <v>3</v>
      </c>
      <c r="AH22" s="28">
        <f>'5.Spieltag'!AJ21</f>
        <v>49</v>
      </c>
      <c r="AI22" s="29">
        <f>'5.Spieltag'!AK21</f>
        <v>11</v>
      </c>
      <c r="AJ22" s="30">
        <f t="shared" si="10"/>
        <v>52</v>
      </c>
      <c r="AK22" s="31">
        <f t="shared" si="11"/>
        <v>22</v>
      </c>
      <c r="AL22" s="1"/>
    </row>
    <row r="23" spans="1:38" ht="24.9" customHeight="1" thickBot="1" x14ac:dyDescent="0.3">
      <c r="A23" s="35">
        <f t="shared" si="0"/>
        <v>4</v>
      </c>
      <c r="B23" s="27" t="str">
        <f>'5.Spieltag'!B18</f>
        <v>ralle04</v>
      </c>
      <c r="C23" s="23"/>
      <c r="D23" s="24"/>
      <c r="E23" s="36" t="str">
        <f t="shared" si="1"/>
        <v>5</v>
      </c>
      <c r="F23" s="23"/>
      <c r="G23" s="24"/>
      <c r="H23" s="123">
        <f t="shared" si="12"/>
        <v>20</v>
      </c>
      <c r="I23" s="23"/>
      <c r="J23" s="24"/>
      <c r="K23" s="25" t="str">
        <f t="shared" si="2"/>
        <v>5</v>
      </c>
      <c r="L23" s="23"/>
      <c r="M23" s="24"/>
      <c r="N23" s="25" t="str">
        <f t="shared" si="3"/>
        <v>5</v>
      </c>
      <c r="O23" s="23"/>
      <c r="P23" s="24"/>
      <c r="Q23" s="25" t="str">
        <f t="shared" si="4"/>
        <v>5</v>
      </c>
      <c r="R23" s="23"/>
      <c r="S23" s="24"/>
      <c r="T23" s="25" t="str">
        <f t="shared" si="5"/>
        <v>5</v>
      </c>
      <c r="U23" s="23"/>
      <c r="V23" s="24"/>
      <c r="W23" s="36" t="str">
        <f t="shared" si="6"/>
        <v>5</v>
      </c>
      <c r="X23" s="23"/>
      <c r="Y23" s="24"/>
      <c r="Z23" s="25" t="str">
        <f t="shared" si="7"/>
        <v>5</v>
      </c>
      <c r="AA23" s="23"/>
      <c r="AB23" s="24"/>
      <c r="AC23" s="25" t="str">
        <f t="shared" si="8"/>
        <v>5</v>
      </c>
      <c r="AD23" s="34"/>
      <c r="AE23" s="32"/>
      <c r="AF23" s="25"/>
      <c r="AG23" s="27">
        <f t="shared" si="9"/>
        <v>60</v>
      </c>
      <c r="AH23" s="28">
        <f>'5.Spieltag'!AJ18</f>
        <v>51</v>
      </c>
      <c r="AI23" s="29">
        <f>'5.Spieltag'!AK18</f>
        <v>8</v>
      </c>
      <c r="AJ23" s="30">
        <f t="shared" si="10"/>
        <v>111</v>
      </c>
      <c r="AK23" s="31">
        <f t="shared" si="11"/>
        <v>4</v>
      </c>
      <c r="AL23" s="1"/>
    </row>
    <row r="24" spans="1:38" ht="24.9" customHeight="1" thickBot="1" x14ac:dyDescent="0.3">
      <c r="A24" s="35">
        <f t="shared" si="0"/>
        <v>18</v>
      </c>
      <c r="B24" s="27" t="str">
        <f>'5.Spieltag'!B13</f>
        <v>Reinhold</v>
      </c>
      <c r="C24" s="23" t="s">
        <v>108</v>
      </c>
      <c r="D24" s="24" t="s">
        <v>105</v>
      </c>
      <c r="E24" s="36">
        <f t="shared" si="1"/>
        <v>0</v>
      </c>
      <c r="F24" s="23" t="s">
        <v>108</v>
      </c>
      <c r="G24" s="24" t="s">
        <v>105</v>
      </c>
      <c r="H24" s="123">
        <f t="shared" si="12"/>
        <v>0</v>
      </c>
      <c r="I24" s="23" t="s">
        <v>105</v>
      </c>
      <c r="J24" s="24" t="s">
        <v>105</v>
      </c>
      <c r="K24" s="25" t="str">
        <f t="shared" si="2"/>
        <v>3</v>
      </c>
      <c r="L24" s="23" t="s">
        <v>20</v>
      </c>
      <c r="M24" s="24" t="s">
        <v>20</v>
      </c>
      <c r="N24" s="25" t="str">
        <f t="shared" si="3"/>
        <v>3</v>
      </c>
      <c r="O24" s="23" t="s">
        <v>3</v>
      </c>
      <c r="P24" s="24" t="s">
        <v>20</v>
      </c>
      <c r="Q24" s="25">
        <f t="shared" si="4"/>
        <v>0</v>
      </c>
      <c r="R24" s="23" t="s">
        <v>3</v>
      </c>
      <c r="S24" s="24" t="s">
        <v>3</v>
      </c>
      <c r="T24" s="25" t="str">
        <f t="shared" si="5"/>
        <v>3</v>
      </c>
      <c r="U24" s="23" t="s">
        <v>3</v>
      </c>
      <c r="V24" s="24" t="s">
        <v>20</v>
      </c>
      <c r="W24" s="36">
        <f t="shared" si="6"/>
        <v>0</v>
      </c>
      <c r="X24" s="23" t="s">
        <v>20</v>
      </c>
      <c r="Y24" s="24" t="s">
        <v>105</v>
      </c>
      <c r="Z24" s="25">
        <f t="shared" si="7"/>
        <v>0</v>
      </c>
      <c r="AA24" s="23" t="s">
        <v>20</v>
      </c>
      <c r="AB24" s="24" t="s">
        <v>105</v>
      </c>
      <c r="AC24" s="25">
        <f t="shared" si="8"/>
        <v>0</v>
      </c>
      <c r="AD24" s="34"/>
      <c r="AE24" s="32"/>
      <c r="AF24" s="25"/>
      <c r="AG24" s="27">
        <f t="shared" si="9"/>
        <v>9</v>
      </c>
      <c r="AH24" s="28">
        <f>'5.Spieltag'!AJ13</f>
        <v>59</v>
      </c>
      <c r="AI24" s="29">
        <f>'5.Spieltag'!AK13</f>
        <v>3</v>
      </c>
      <c r="AJ24" s="30">
        <f t="shared" si="10"/>
        <v>68</v>
      </c>
      <c r="AK24" s="31">
        <f t="shared" si="11"/>
        <v>18</v>
      </c>
      <c r="AL24" s="1"/>
    </row>
    <row r="25" spans="1:38" ht="24.9" customHeight="1" thickBot="1" x14ac:dyDescent="0.3">
      <c r="A25" s="35">
        <f t="shared" si="0"/>
        <v>24</v>
      </c>
      <c r="B25" s="27" t="str">
        <f>'5.Spieltag'!B31</f>
        <v>Ricardo04</v>
      </c>
      <c r="C25" s="23" t="s">
        <v>106</v>
      </c>
      <c r="D25" s="24" t="s">
        <v>3</v>
      </c>
      <c r="E25" s="36">
        <f t="shared" si="1"/>
        <v>0</v>
      </c>
      <c r="F25" s="23" t="s">
        <v>20</v>
      </c>
      <c r="G25" s="24" t="s">
        <v>106</v>
      </c>
      <c r="H25" s="123">
        <f t="shared" si="12"/>
        <v>0</v>
      </c>
      <c r="I25" s="23" t="s">
        <v>105</v>
      </c>
      <c r="J25" s="24" t="s">
        <v>105</v>
      </c>
      <c r="K25" s="25" t="str">
        <f t="shared" si="2"/>
        <v>3</v>
      </c>
      <c r="L25" s="23" t="s">
        <v>20</v>
      </c>
      <c r="M25" s="24" t="s">
        <v>105</v>
      </c>
      <c r="N25" s="25">
        <f t="shared" si="3"/>
        <v>0</v>
      </c>
      <c r="O25" s="23" t="s">
        <v>105</v>
      </c>
      <c r="P25" s="24" t="s">
        <v>3</v>
      </c>
      <c r="Q25" s="25">
        <f t="shared" si="4"/>
        <v>0</v>
      </c>
      <c r="R25" s="23" t="s">
        <v>105</v>
      </c>
      <c r="S25" s="24" t="s">
        <v>106</v>
      </c>
      <c r="T25" s="25">
        <f t="shared" si="5"/>
        <v>0</v>
      </c>
      <c r="U25" s="23" t="s">
        <v>105</v>
      </c>
      <c r="V25" s="24" t="s">
        <v>105</v>
      </c>
      <c r="W25" s="36" t="str">
        <f t="shared" si="6"/>
        <v>3</v>
      </c>
      <c r="X25" s="23" t="s">
        <v>20</v>
      </c>
      <c r="Y25" s="24" t="s">
        <v>105</v>
      </c>
      <c r="Z25" s="25">
        <f t="shared" si="7"/>
        <v>0</v>
      </c>
      <c r="AA25" s="23" t="s">
        <v>105</v>
      </c>
      <c r="AB25" s="24" t="s">
        <v>20</v>
      </c>
      <c r="AC25" s="25">
        <f t="shared" si="8"/>
        <v>0</v>
      </c>
      <c r="AD25" s="34"/>
      <c r="AE25" s="32"/>
      <c r="AF25" s="25"/>
      <c r="AG25" s="27">
        <f t="shared" si="9"/>
        <v>6</v>
      </c>
      <c r="AH25" s="28">
        <f>'5.Spieltag'!AJ31</f>
        <v>32</v>
      </c>
      <c r="AI25" s="29">
        <f>'5.Spieltag'!AK31</f>
        <v>22</v>
      </c>
      <c r="AJ25" s="30">
        <f t="shared" si="10"/>
        <v>38</v>
      </c>
      <c r="AK25" s="31">
        <f t="shared" si="11"/>
        <v>24</v>
      </c>
      <c r="AL25" s="1"/>
    </row>
    <row r="26" spans="1:38" ht="24.9" customHeight="1" thickBot="1" x14ac:dyDescent="0.3">
      <c r="A26" s="35">
        <f t="shared" si="0"/>
        <v>14</v>
      </c>
      <c r="B26" s="27" t="str">
        <f>'5.Spieltag'!B22</f>
        <v>Schalkekalle</v>
      </c>
      <c r="C26" s="23"/>
      <c r="D26" s="24"/>
      <c r="E26" s="36" t="str">
        <f t="shared" si="1"/>
        <v>5</v>
      </c>
      <c r="F26" s="23"/>
      <c r="G26" s="24"/>
      <c r="H26" s="123">
        <f t="shared" si="12"/>
        <v>20</v>
      </c>
      <c r="I26" s="23"/>
      <c r="J26" s="24"/>
      <c r="K26" s="25" t="str">
        <f t="shared" si="2"/>
        <v>5</v>
      </c>
      <c r="L26" s="23"/>
      <c r="M26" s="24"/>
      <c r="N26" s="25" t="str">
        <f t="shared" si="3"/>
        <v>5</v>
      </c>
      <c r="O26" s="23"/>
      <c r="P26" s="24"/>
      <c r="Q26" s="25" t="str">
        <f t="shared" si="4"/>
        <v>5</v>
      </c>
      <c r="R26" s="23"/>
      <c r="S26" s="24"/>
      <c r="T26" s="25" t="str">
        <f t="shared" si="5"/>
        <v>5</v>
      </c>
      <c r="U26" s="23"/>
      <c r="V26" s="24"/>
      <c r="W26" s="36" t="str">
        <f t="shared" si="6"/>
        <v>5</v>
      </c>
      <c r="X26" s="23"/>
      <c r="Y26" s="24"/>
      <c r="Z26" s="25" t="str">
        <f t="shared" si="7"/>
        <v>5</v>
      </c>
      <c r="AA26" s="23"/>
      <c r="AB26" s="24"/>
      <c r="AC26" s="25" t="str">
        <f t="shared" si="8"/>
        <v>5</v>
      </c>
      <c r="AD26" s="34"/>
      <c r="AE26" s="32"/>
      <c r="AF26" s="25"/>
      <c r="AG26" s="27">
        <f t="shared" si="9"/>
        <v>60</v>
      </c>
      <c r="AH26" s="28">
        <f>'5.Spieltag'!AJ22</f>
        <v>34</v>
      </c>
      <c r="AI26" s="29">
        <f>'5.Spieltag'!AK22</f>
        <v>21</v>
      </c>
      <c r="AJ26" s="30">
        <f t="shared" si="10"/>
        <v>94</v>
      </c>
      <c r="AK26" s="31">
        <f t="shared" si="11"/>
        <v>14</v>
      </c>
      <c r="AL26" s="1"/>
    </row>
    <row r="27" spans="1:38" ht="24.9" customHeight="1" thickBot="1" x14ac:dyDescent="0.3">
      <c r="A27" s="35">
        <f t="shared" si="0"/>
        <v>4</v>
      </c>
      <c r="B27" s="27" t="str">
        <f>'5.Spieltag'!B19</f>
        <v>schalke-willi</v>
      </c>
      <c r="C27" s="23"/>
      <c r="D27" s="24"/>
      <c r="E27" s="36" t="str">
        <f t="shared" si="1"/>
        <v>5</v>
      </c>
      <c r="F27" s="23"/>
      <c r="G27" s="24"/>
      <c r="H27" s="123">
        <f t="shared" si="12"/>
        <v>20</v>
      </c>
      <c r="I27" s="23"/>
      <c r="J27" s="24"/>
      <c r="K27" s="25" t="str">
        <f t="shared" si="2"/>
        <v>5</v>
      </c>
      <c r="L27" s="23"/>
      <c r="M27" s="24"/>
      <c r="N27" s="25" t="str">
        <f t="shared" si="3"/>
        <v>5</v>
      </c>
      <c r="O27" s="23"/>
      <c r="P27" s="24"/>
      <c r="Q27" s="25" t="str">
        <f t="shared" si="4"/>
        <v>5</v>
      </c>
      <c r="R27" s="23"/>
      <c r="S27" s="24"/>
      <c r="T27" s="25" t="str">
        <f t="shared" si="5"/>
        <v>5</v>
      </c>
      <c r="U27" s="23"/>
      <c r="V27" s="24"/>
      <c r="W27" s="36" t="str">
        <f t="shared" si="6"/>
        <v>5</v>
      </c>
      <c r="X27" s="23"/>
      <c r="Y27" s="24"/>
      <c r="Z27" s="25" t="str">
        <f t="shared" si="7"/>
        <v>5</v>
      </c>
      <c r="AA27" s="23"/>
      <c r="AB27" s="24"/>
      <c r="AC27" s="25" t="str">
        <f t="shared" si="8"/>
        <v>5</v>
      </c>
      <c r="AD27" s="34"/>
      <c r="AE27" s="32"/>
      <c r="AF27" s="25"/>
      <c r="AG27" s="27">
        <f t="shared" si="9"/>
        <v>60</v>
      </c>
      <c r="AH27" s="28">
        <f>'5.Spieltag'!AJ19</f>
        <v>51</v>
      </c>
      <c r="AI27" s="29">
        <f>'5.Spieltag'!AK19</f>
        <v>8</v>
      </c>
      <c r="AJ27" s="30">
        <f t="shared" si="10"/>
        <v>111</v>
      </c>
      <c r="AK27" s="31">
        <f t="shared" si="11"/>
        <v>4</v>
      </c>
      <c r="AL27" s="1"/>
    </row>
    <row r="28" spans="1:38" ht="24.9" customHeight="1" thickBot="1" x14ac:dyDescent="0.3">
      <c r="A28" s="35">
        <f t="shared" si="0"/>
        <v>15</v>
      </c>
      <c r="B28" s="27" t="str">
        <f>'5.Spieltag'!B33</f>
        <v>schalt04</v>
      </c>
      <c r="C28" s="23"/>
      <c r="D28" s="24"/>
      <c r="E28" s="36" t="str">
        <f t="shared" si="1"/>
        <v>5</v>
      </c>
      <c r="F28" s="23"/>
      <c r="G28" s="24"/>
      <c r="H28" s="123">
        <f t="shared" si="12"/>
        <v>20</v>
      </c>
      <c r="I28" s="23"/>
      <c r="J28" s="24"/>
      <c r="K28" s="25" t="str">
        <f t="shared" si="2"/>
        <v>5</v>
      </c>
      <c r="L28" s="23"/>
      <c r="M28" s="24"/>
      <c r="N28" s="25" t="str">
        <f t="shared" si="3"/>
        <v>5</v>
      </c>
      <c r="O28" s="23"/>
      <c r="P28" s="24"/>
      <c r="Q28" s="25" t="str">
        <f t="shared" si="4"/>
        <v>5</v>
      </c>
      <c r="R28" s="23"/>
      <c r="S28" s="24"/>
      <c r="T28" s="25" t="str">
        <f t="shared" si="5"/>
        <v>5</v>
      </c>
      <c r="U28" s="23"/>
      <c r="V28" s="24"/>
      <c r="W28" s="36" t="str">
        <f t="shared" si="6"/>
        <v>5</v>
      </c>
      <c r="X28" s="23"/>
      <c r="Y28" s="24"/>
      <c r="Z28" s="25" t="str">
        <f t="shared" si="7"/>
        <v>5</v>
      </c>
      <c r="AA28" s="23"/>
      <c r="AB28" s="24"/>
      <c r="AC28" s="25" t="str">
        <f t="shared" si="8"/>
        <v>5</v>
      </c>
      <c r="AD28" s="34"/>
      <c r="AE28" s="32"/>
      <c r="AF28" s="25"/>
      <c r="AG28" s="27">
        <f t="shared" si="9"/>
        <v>60</v>
      </c>
      <c r="AH28" s="28">
        <f>'5.Spieltag'!AJ33</f>
        <v>29</v>
      </c>
      <c r="AI28" s="29">
        <f>'5.Spieltag'!AK33</f>
        <v>23</v>
      </c>
      <c r="AJ28" s="30">
        <f t="shared" si="10"/>
        <v>89</v>
      </c>
      <c r="AK28" s="31">
        <f t="shared" si="11"/>
        <v>15</v>
      </c>
      <c r="AL28" s="1"/>
    </row>
    <row r="29" spans="1:38" ht="24.9" customHeight="1" thickBot="1" x14ac:dyDescent="0.3">
      <c r="A29" s="35">
        <f t="shared" si="0"/>
        <v>17</v>
      </c>
      <c r="B29" s="27" t="str">
        <f>'5.Spieltag'!B11</f>
        <v>shiny</v>
      </c>
      <c r="C29" s="23" t="s">
        <v>106</v>
      </c>
      <c r="D29" s="24" t="s">
        <v>3</v>
      </c>
      <c r="E29" s="36">
        <f t="shared" si="1"/>
        <v>0</v>
      </c>
      <c r="F29" s="23" t="s">
        <v>3</v>
      </c>
      <c r="G29" s="24" t="s">
        <v>105</v>
      </c>
      <c r="H29" s="123">
        <f t="shared" si="12"/>
        <v>0</v>
      </c>
      <c r="I29" s="23" t="s">
        <v>105</v>
      </c>
      <c r="J29" s="24" t="s">
        <v>20</v>
      </c>
      <c r="K29" s="25">
        <f t="shared" si="2"/>
        <v>0</v>
      </c>
      <c r="L29" s="23" t="s">
        <v>105</v>
      </c>
      <c r="M29" s="24" t="s">
        <v>105</v>
      </c>
      <c r="N29" s="25" t="str">
        <f t="shared" si="3"/>
        <v>3</v>
      </c>
      <c r="O29" s="23" t="s">
        <v>105</v>
      </c>
      <c r="P29" s="24" t="s">
        <v>20</v>
      </c>
      <c r="Q29" s="25">
        <f t="shared" si="4"/>
        <v>0</v>
      </c>
      <c r="R29" s="23" t="s">
        <v>105</v>
      </c>
      <c r="S29" s="24" t="s">
        <v>105</v>
      </c>
      <c r="T29" s="25" t="str">
        <f t="shared" si="5"/>
        <v>3</v>
      </c>
      <c r="U29" s="23" t="s">
        <v>105</v>
      </c>
      <c r="V29" s="24" t="s">
        <v>105</v>
      </c>
      <c r="W29" s="36" t="str">
        <f t="shared" si="6"/>
        <v>3</v>
      </c>
      <c r="X29" s="23" t="s">
        <v>20</v>
      </c>
      <c r="Y29" s="24" t="s">
        <v>105</v>
      </c>
      <c r="Z29" s="25">
        <f t="shared" si="7"/>
        <v>0</v>
      </c>
      <c r="AA29" s="23" t="s">
        <v>20</v>
      </c>
      <c r="AB29" s="24" t="s">
        <v>105</v>
      </c>
      <c r="AC29" s="25">
        <f t="shared" si="8"/>
        <v>0</v>
      </c>
      <c r="AD29" s="34"/>
      <c r="AE29" s="32"/>
      <c r="AF29" s="25"/>
      <c r="AG29" s="27">
        <f t="shared" si="9"/>
        <v>9</v>
      </c>
      <c r="AH29" s="28">
        <f>'5.Spieltag'!AJ11</f>
        <v>67</v>
      </c>
      <c r="AI29" s="29">
        <f>'5.Spieltag'!AK11</f>
        <v>1</v>
      </c>
      <c r="AJ29" s="30">
        <f t="shared" si="10"/>
        <v>76</v>
      </c>
      <c r="AK29" s="31">
        <f t="shared" si="11"/>
        <v>17</v>
      </c>
      <c r="AL29" s="1"/>
    </row>
    <row r="30" spans="1:38" ht="28.2" customHeight="1" thickBot="1" x14ac:dyDescent="0.3">
      <c r="A30" s="35">
        <f t="shared" si="0"/>
        <v>11</v>
      </c>
      <c r="B30" s="27" t="str">
        <f>'5.Spieltag'!B28</f>
        <v>Silfa04</v>
      </c>
      <c r="C30" s="23"/>
      <c r="D30" s="24"/>
      <c r="E30" s="36" t="str">
        <f t="shared" si="1"/>
        <v>5</v>
      </c>
      <c r="F30" s="23"/>
      <c r="G30" s="24"/>
      <c r="H30" s="123">
        <f t="shared" si="12"/>
        <v>20</v>
      </c>
      <c r="I30" s="23"/>
      <c r="J30" s="24"/>
      <c r="K30" s="25" t="str">
        <f t="shared" si="2"/>
        <v>5</v>
      </c>
      <c r="L30" s="23"/>
      <c r="M30" s="24"/>
      <c r="N30" s="25" t="str">
        <f t="shared" si="3"/>
        <v>5</v>
      </c>
      <c r="O30" s="23"/>
      <c r="P30" s="24"/>
      <c r="Q30" s="25" t="str">
        <f t="shared" si="4"/>
        <v>5</v>
      </c>
      <c r="R30" s="23"/>
      <c r="S30" s="24"/>
      <c r="T30" s="25" t="str">
        <f t="shared" si="5"/>
        <v>5</v>
      </c>
      <c r="U30" s="23"/>
      <c r="V30" s="24"/>
      <c r="W30" s="36" t="str">
        <f t="shared" si="6"/>
        <v>5</v>
      </c>
      <c r="X30" s="23"/>
      <c r="Y30" s="24"/>
      <c r="Z30" s="25" t="str">
        <f t="shared" si="7"/>
        <v>5</v>
      </c>
      <c r="AA30" s="23"/>
      <c r="AB30" s="24"/>
      <c r="AC30" s="25" t="str">
        <f t="shared" si="8"/>
        <v>5</v>
      </c>
      <c r="AD30" s="34"/>
      <c r="AE30" s="32"/>
      <c r="AF30" s="25"/>
      <c r="AG30" s="27">
        <f t="shared" si="9"/>
        <v>60</v>
      </c>
      <c r="AH30" s="28">
        <f>'5.Spieltag'!AJ28</f>
        <v>45</v>
      </c>
      <c r="AI30" s="29">
        <f>'5.Spieltag'!AK28</f>
        <v>17</v>
      </c>
      <c r="AJ30" s="30">
        <f t="shared" si="10"/>
        <v>105</v>
      </c>
      <c r="AK30" s="31">
        <f t="shared" si="11"/>
        <v>11</v>
      </c>
      <c r="AL30" s="1"/>
    </row>
    <row r="31" spans="1:38" ht="28.2" customHeight="1" thickBot="1" x14ac:dyDescent="0.3">
      <c r="A31" s="35">
        <f t="shared" si="0"/>
        <v>20</v>
      </c>
      <c r="B31" s="27" t="str">
        <f>'5.Spieltag'!B27</f>
        <v>Silja04</v>
      </c>
      <c r="C31" s="23" t="s">
        <v>105</v>
      </c>
      <c r="D31" s="24" t="s">
        <v>3</v>
      </c>
      <c r="E31" s="36">
        <f t="shared" si="1"/>
        <v>0</v>
      </c>
      <c r="F31" s="23" t="s">
        <v>20</v>
      </c>
      <c r="G31" s="24" t="s">
        <v>105</v>
      </c>
      <c r="H31" s="123">
        <f t="shared" si="12"/>
        <v>0</v>
      </c>
      <c r="I31" s="23" t="s">
        <v>105</v>
      </c>
      <c r="J31" s="24" t="s">
        <v>105</v>
      </c>
      <c r="K31" s="25" t="str">
        <f t="shared" si="2"/>
        <v>3</v>
      </c>
      <c r="L31" s="23" t="s">
        <v>105</v>
      </c>
      <c r="M31" s="24" t="s">
        <v>20</v>
      </c>
      <c r="N31" s="25">
        <f t="shared" si="3"/>
        <v>0</v>
      </c>
      <c r="O31" s="23" t="s">
        <v>106</v>
      </c>
      <c r="P31" s="24" t="s">
        <v>3</v>
      </c>
      <c r="Q31" s="25">
        <f t="shared" si="4"/>
        <v>0</v>
      </c>
      <c r="R31" s="23" t="s">
        <v>20</v>
      </c>
      <c r="S31" s="24" t="s">
        <v>20</v>
      </c>
      <c r="T31" s="25" t="str">
        <f t="shared" si="5"/>
        <v>3</v>
      </c>
      <c r="U31" s="23" t="s">
        <v>105</v>
      </c>
      <c r="V31" s="24" t="s">
        <v>3</v>
      </c>
      <c r="W31" s="36">
        <f t="shared" si="6"/>
        <v>0</v>
      </c>
      <c r="X31" s="23" t="s">
        <v>105</v>
      </c>
      <c r="Y31" s="24" t="s">
        <v>105</v>
      </c>
      <c r="Z31" s="25" t="str">
        <f t="shared" si="7"/>
        <v>3</v>
      </c>
      <c r="AA31" s="23" t="s">
        <v>20</v>
      </c>
      <c r="AB31" s="24" t="s">
        <v>20</v>
      </c>
      <c r="AC31" s="25" t="str">
        <f t="shared" si="8"/>
        <v>3</v>
      </c>
      <c r="AD31" s="34"/>
      <c r="AE31" s="32"/>
      <c r="AF31" s="25"/>
      <c r="AG31" s="27">
        <f t="shared" si="9"/>
        <v>12</v>
      </c>
      <c r="AH31" s="28">
        <f>'5.Spieltag'!AJ27</f>
        <v>47</v>
      </c>
      <c r="AI31" s="29">
        <f>'5.Spieltag'!AK27</f>
        <v>15</v>
      </c>
      <c r="AJ31" s="30">
        <f t="shared" si="10"/>
        <v>59</v>
      </c>
      <c r="AK31" s="31">
        <f t="shared" si="11"/>
        <v>20</v>
      </c>
      <c r="AL31" s="1"/>
    </row>
    <row r="32" spans="1:38" ht="28.2" customHeight="1" thickBot="1" x14ac:dyDescent="0.3">
      <c r="A32" s="35">
        <f t="shared" si="0"/>
        <v>8</v>
      </c>
      <c r="B32" s="27" t="str">
        <f>'5.Spieltag'!B24</f>
        <v>SkillFailer</v>
      </c>
      <c r="C32" s="23"/>
      <c r="D32" s="24"/>
      <c r="E32" s="36" t="str">
        <f t="shared" si="1"/>
        <v>5</v>
      </c>
      <c r="F32" s="23"/>
      <c r="G32" s="24"/>
      <c r="H32" s="123">
        <f t="shared" si="12"/>
        <v>20</v>
      </c>
      <c r="I32" s="23"/>
      <c r="J32" s="24"/>
      <c r="K32" s="25" t="str">
        <f t="shared" si="2"/>
        <v>5</v>
      </c>
      <c r="L32" s="23"/>
      <c r="M32" s="24"/>
      <c r="N32" s="25" t="str">
        <f t="shared" si="3"/>
        <v>5</v>
      </c>
      <c r="O32" s="23"/>
      <c r="P32" s="24"/>
      <c r="Q32" s="25" t="str">
        <f t="shared" si="4"/>
        <v>5</v>
      </c>
      <c r="R32" s="23"/>
      <c r="S32" s="24"/>
      <c r="T32" s="25" t="str">
        <f t="shared" si="5"/>
        <v>5</v>
      </c>
      <c r="U32" s="23"/>
      <c r="V32" s="24"/>
      <c r="W32" s="36" t="str">
        <f t="shared" si="6"/>
        <v>5</v>
      </c>
      <c r="X32" s="23"/>
      <c r="Y32" s="24"/>
      <c r="Z32" s="25" t="str">
        <f t="shared" si="7"/>
        <v>5</v>
      </c>
      <c r="AA32" s="23"/>
      <c r="AB32" s="24"/>
      <c r="AC32" s="25" t="str">
        <f t="shared" si="8"/>
        <v>5</v>
      </c>
      <c r="AD32" s="34"/>
      <c r="AE32" s="32"/>
      <c r="AF32" s="25"/>
      <c r="AG32" s="27">
        <f t="shared" si="9"/>
        <v>60</v>
      </c>
      <c r="AH32" s="28">
        <f>'5.Spieltag'!AJ24</f>
        <v>48</v>
      </c>
      <c r="AI32" s="29">
        <f>'5.Spieltag'!AK24</f>
        <v>13</v>
      </c>
      <c r="AJ32" s="30">
        <f t="shared" si="10"/>
        <v>108</v>
      </c>
      <c r="AK32" s="31">
        <f t="shared" si="11"/>
        <v>8</v>
      </c>
      <c r="AL32" s="1"/>
    </row>
    <row r="33" spans="1:38" ht="28.2" customHeight="1" thickBot="1" x14ac:dyDescent="0.3">
      <c r="A33" s="35">
        <f t="shared" si="0"/>
        <v>23</v>
      </c>
      <c r="B33" s="27" t="str">
        <f>'5.Spieltag'!B29</f>
        <v>Tanja 04</v>
      </c>
      <c r="C33" s="23" t="s">
        <v>106</v>
      </c>
      <c r="D33" s="24" t="s">
        <v>3</v>
      </c>
      <c r="E33" s="36">
        <f t="shared" si="1"/>
        <v>0</v>
      </c>
      <c r="F33" s="23" t="s">
        <v>20</v>
      </c>
      <c r="G33" s="24" t="s">
        <v>106</v>
      </c>
      <c r="H33" s="123">
        <f t="shared" si="12"/>
        <v>0</v>
      </c>
      <c r="I33" s="23" t="s">
        <v>105</v>
      </c>
      <c r="J33" s="24" t="s">
        <v>20</v>
      </c>
      <c r="K33" s="25">
        <f t="shared" si="2"/>
        <v>0</v>
      </c>
      <c r="L33" s="23" t="s">
        <v>105</v>
      </c>
      <c r="M33" s="24" t="s">
        <v>105</v>
      </c>
      <c r="N33" s="25" t="str">
        <f t="shared" si="3"/>
        <v>3</v>
      </c>
      <c r="O33" s="23" t="s">
        <v>20</v>
      </c>
      <c r="P33" s="24" t="s">
        <v>106</v>
      </c>
      <c r="Q33" s="25">
        <f t="shared" si="4"/>
        <v>0</v>
      </c>
      <c r="R33" s="23" t="s">
        <v>20</v>
      </c>
      <c r="S33" s="24" t="s">
        <v>105</v>
      </c>
      <c r="T33" s="25">
        <f t="shared" si="5"/>
        <v>0</v>
      </c>
      <c r="U33" s="23" t="s">
        <v>106</v>
      </c>
      <c r="V33" s="24" t="s">
        <v>20</v>
      </c>
      <c r="W33" s="36">
        <f t="shared" si="6"/>
        <v>0</v>
      </c>
      <c r="X33" s="23" t="s">
        <v>20</v>
      </c>
      <c r="Y33" s="24" t="s">
        <v>106</v>
      </c>
      <c r="Z33" s="25">
        <f t="shared" si="7"/>
        <v>0</v>
      </c>
      <c r="AA33" s="23" t="s">
        <v>105</v>
      </c>
      <c r="AB33" s="24" t="s">
        <v>106</v>
      </c>
      <c r="AC33" s="25">
        <f t="shared" si="8"/>
        <v>0</v>
      </c>
      <c r="AD33" s="34"/>
      <c r="AE33" s="32"/>
      <c r="AF33" s="25"/>
      <c r="AG33" s="27">
        <f t="shared" si="9"/>
        <v>3</v>
      </c>
      <c r="AH33" s="28">
        <f>'5.Spieltag'!AJ29</f>
        <v>43</v>
      </c>
      <c r="AI33" s="29">
        <f>'5.Spieltag'!AK29</f>
        <v>18</v>
      </c>
      <c r="AJ33" s="30">
        <f t="shared" si="10"/>
        <v>46</v>
      </c>
      <c r="AK33" s="31">
        <f t="shared" si="11"/>
        <v>23</v>
      </c>
      <c r="AL33" s="1"/>
    </row>
    <row r="34" spans="1:38" ht="28.2" customHeight="1" thickBot="1" x14ac:dyDescent="0.3">
      <c r="A34" s="35">
        <f t="shared" si="0"/>
        <v>21</v>
      </c>
      <c r="B34" s="27" t="str">
        <f>'5.Spieltag'!B15</f>
        <v>UltraGE</v>
      </c>
      <c r="C34" s="23" t="s">
        <v>105</v>
      </c>
      <c r="D34" s="24" t="s">
        <v>3</v>
      </c>
      <c r="E34" s="36">
        <f t="shared" si="1"/>
        <v>0</v>
      </c>
      <c r="F34" s="23" t="s">
        <v>20</v>
      </c>
      <c r="G34" s="24" t="s">
        <v>106</v>
      </c>
      <c r="H34" s="123">
        <f t="shared" si="12"/>
        <v>0</v>
      </c>
      <c r="I34" s="23" t="s">
        <v>105</v>
      </c>
      <c r="J34" s="24" t="s">
        <v>20</v>
      </c>
      <c r="K34" s="25">
        <f t="shared" si="2"/>
        <v>0</v>
      </c>
      <c r="L34" s="23" t="s">
        <v>20</v>
      </c>
      <c r="M34" s="24" t="s">
        <v>106</v>
      </c>
      <c r="N34" s="25">
        <f t="shared" si="3"/>
        <v>0</v>
      </c>
      <c r="O34" s="23" t="s">
        <v>105</v>
      </c>
      <c r="P34" s="24" t="s">
        <v>20</v>
      </c>
      <c r="Q34" s="25">
        <f t="shared" si="4"/>
        <v>0</v>
      </c>
      <c r="R34" s="23" t="s">
        <v>20</v>
      </c>
      <c r="S34" s="24" t="s">
        <v>105</v>
      </c>
      <c r="T34" s="25">
        <f t="shared" si="5"/>
        <v>0</v>
      </c>
      <c r="U34" s="23" t="s">
        <v>105</v>
      </c>
      <c r="V34" s="24" t="s">
        <v>3</v>
      </c>
      <c r="W34" s="36">
        <f t="shared" si="6"/>
        <v>0</v>
      </c>
      <c r="X34" s="23" t="s">
        <v>20</v>
      </c>
      <c r="Y34" s="24" t="s">
        <v>105</v>
      </c>
      <c r="Z34" s="25">
        <f t="shared" si="7"/>
        <v>0</v>
      </c>
      <c r="AA34" s="23" t="s">
        <v>20</v>
      </c>
      <c r="AB34" s="24" t="s">
        <v>105</v>
      </c>
      <c r="AC34" s="25">
        <f t="shared" si="8"/>
        <v>0</v>
      </c>
      <c r="AD34" s="34"/>
      <c r="AE34" s="32"/>
      <c r="AF34" s="25"/>
      <c r="AG34" s="27">
        <f t="shared" si="9"/>
        <v>0</v>
      </c>
      <c r="AH34" s="28">
        <f>'5.Spieltag'!AJ15</f>
        <v>58</v>
      </c>
      <c r="AI34" s="29">
        <f>'5.Spieltag'!AK15</f>
        <v>4</v>
      </c>
      <c r="AJ34" s="30">
        <f t="shared" si="10"/>
        <v>58</v>
      </c>
      <c r="AK34" s="31">
        <f t="shared" si="11"/>
        <v>21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4">
    <sortCondition ref="B11:B34"/>
  </sortState>
  <phoneticPr fontId="0" type="noConversion"/>
  <conditionalFormatting sqref="B11:B14 B16:B32">
    <cfRule type="expression" dxfId="159" priority="27">
      <formula>($AG11&gt;40)</formula>
    </cfRule>
  </conditionalFormatting>
  <conditionalFormatting sqref="B15">
    <cfRule type="expression" dxfId="158" priority="7">
      <formula>($AG15&gt;40)</formula>
    </cfRule>
  </conditionalFormatting>
  <conditionalFormatting sqref="B33:B34">
    <cfRule type="expression" dxfId="157" priority="5">
      <formula>($AG33&gt;40)</formula>
    </cfRule>
  </conditionalFormatting>
  <conditionalFormatting sqref="AG1:AG1048576">
    <cfRule type="top10" dxfId="156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2"/>
  <sheetViews>
    <sheetView topLeftCell="A10"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19</v>
      </c>
      <c r="Y4" s="71"/>
      <c r="Z4" s="71"/>
      <c r="AA4" s="70" t="s">
        <v>64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60</v>
      </c>
      <c r="G6" s="73"/>
      <c r="H6" s="74"/>
      <c r="I6" s="69" t="s">
        <v>62</v>
      </c>
      <c r="J6" s="73"/>
      <c r="K6" s="74"/>
      <c r="L6" s="69" t="s">
        <v>12</v>
      </c>
      <c r="M6" s="73"/>
      <c r="N6" s="74"/>
      <c r="O6" s="69" t="s">
        <v>65</v>
      </c>
      <c r="P6" s="73"/>
      <c r="Q6" s="74"/>
      <c r="R6" s="69" t="s">
        <v>18</v>
      </c>
      <c r="S6" s="73"/>
      <c r="T6" s="74"/>
      <c r="U6" s="69" t="s">
        <v>14</v>
      </c>
      <c r="V6" s="73"/>
      <c r="W6" s="74"/>
      <c r="X6" s="69" t="s">
        <v>61</v>
      </c>
      <c r="Y6" s="73"/>
      <c r="Z6" s="74"/>
      <c r="AA6" s="69" t="s">
        <v>104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13</v>
      </c>
      <c r="B11" s="27" t="str">
        <f>'6.Spieltag'!B11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123">
        <f>IF(OR(EXACT($L$10,L11)*(EXACT($M$10,M11)))=TRUE,$AJ$7,IF(($M$10-$L$10=M11-L11),$AJ$4,IF(OR(EXACT($L$10&gt;$M$10,L11&gt;M11)*EXACT($L$10=$M$10,L11=M11)*EXACT($L$10&lt;$M$10,L11&lt;M11)),$AJ$2,0)))*2*2</f>
        <v>20</v>
      </c>
      <c r="O11" s="23"/>
      <c r="P11" s="24"/>
      <c r="Q11" s="25" t="str">
        <f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>IF(OR(EXACT($AA$10,AA11)*(EXACT($AB$10,AB11)))=TRUE,$AJ$7,IF(($AB$10-$AA$10=AB11-AA11),$AJ$4,IF(OR(EXACT($AA$10&gt;$AB$10,AA11&gt;AB11)*EXACT($AA$10=$AB$10,AA11=AB11)*EXACT($AA$10&lt;$AB$10,AA11&lt;AB11)),$AJ$2,0)))</f>
        <v>5</v>
      </c>
      <c r="AD11" s="34"/>
      <c r="AE11" s="32"/>
      <c r="AF11" s="25"/>
      <c r="AG11" s="27">
        <f>E11+H11+K11+N11+Q11+T11+W11+Z11+AC11+AF11</f>
        <v>60</v>
      </c>
      <c r="AH11" s="28">
        <f>'6.Spieltag'!AJ11</f>
        <v>98</v>
      </c>
      <c r="AI11" s="29">
        <f>'6.Spieltag'!AK11</f>
        <v>13</v>
      </c>
      <c r="AJ11" s="30">
        <f>AG11+AH11</f>
        <v>158</v>
      </c>
      <c r="AK11" s="31">
        <f>RANK(AJ11,$AJ$11:$AJ$34)</f>
        <v>13</v>
      </c>
      <c r="AL11" s="1"/>
    </row>
    <row r="12" spans="1:38" ht="24.9" customHeight="1" thickBot="1" x14ac:dyDescent="0.3">
      <c r="A12" s="35">
        <f t="shared" ref="A12:A30" si="0">AK12</f>
        <v>24</v>
      </c>
      <c r="B12" s="27" t="str">
        <f>'6.Spieltag'!B12</f>
        <v>atschi91</v>
      </c>
      <c r="C12" s="23" t="s">
        <v>20</v>
      </c>
      <c r="D12" s="24" t="s">
        <v>105</v>
      </c>
      <c r="E12" s="36">
        <f t="shared" ref="E12:E32" si="1">IF(OR(EXACT($C$10,C12)*(EXACT($D$10,D12)))=TRUE,$AJ$7,IF(($D$10-$C$10=D12-C12),$AJ$4,IF(OR(EXACT($C$10&gt;$D$10,C12&gt;D12)*EXACT($C$10=$D$10,C12=D12)*EXACT($C$10&lt;$D$10,C12&lt;D12)),$AJ$2,0)))</f>
        <v>0</v>
      </c>
      <c r="F12" s="23" t="s">
        <v>3</v>
      </c>
      <c r="G12" s="24" t="s">
        <v>105</v>
      </c>
      <c r="H12" s="36">
        <f t="shared" ref="H12:H32" si="2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123">
        <f t="shared" ref="N12:N34" si="4">IF(OR(EXACT($L$10,L12)*(EXACT($M$10,M12)))=TRUE,$AJ$7,IF(($M$10-$L$10=M12-L12),$AJ$4,IF(OR(EXACT($L$10&gt;$M$10,L12&gt;M12)*EXACT($L$10=$M$10,L12=M12)*EXACT($L$10&lt;$M$10,L12&lt;M12)),$AJ$2,0)))*2*2</f>
        <v>0</v>
      </c>
      <c r="O12" s="23" t="s">
        <v>105</v>
      </c>
      <c r="P12" s="24" t="s">
        <v>105</v>
      </c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3</v>
      </c>
      <c r="R12" s="23" t="s">
        <v>20</v>
      </c>
      <c r="S12" s="24" t="s">
        <v>105</v>
      </c>
      <c r="T12" s="25">
        <f t="shared" ref="T12:T32" si="6">IF(OR(EXACT($R$10,R12)*(EXACT($S$10,S12)))=TRUE,$AJ$7,IF(($S$10-$R$10=S12-R12),$AJ$4,IF(OR(EXACT($R$10&gt;$S$10,R12&gt;S12)*EXACT($R$10=$S$10,R12=S12)*EXACT($R$10&lt;$S$10,R12&lt;S12)),$AJ$2,0)))</f>
        <v>0</v>
      </c>
      <c r="U12" s="23" t="s">
        <v>106</v>
      </c>
      <c r="V12" s="24" t="s">
        <v>20</v>
      </c>
      <c r="W12" s="36">
        <f t="shared" ref="W12:W32" si="7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>
        <f t="shared" ref="AC12:AC32" si="9">IF(OR(EXACT($AA$10,AA12)*(EXACT($AB$10,AB12)))=TRUE,$AJ$7,IF(($AB$10-$AA$10=AB12-AA12),$AJ$4,IF(OR(EXACT($AA$10&gt;$AB$10,AA12&gt;AB12)*EXACT($AA$10=$AB$10,AA12=AB12)*EXACT($AA$10&lt;$AB$10,AA12&lt;AB12)),$AJ$2,0)))</f>
        <v>0</v>
      </c>
      <c r="AD12" s="34"/>
      <c r="AE12" s="32"/>
      <c r="AF12" s="25"/>
      <c r="AG12" s="27">
        <f t="shared" ref="AG12:AG32" si="10">E12+H12+K12+N12+Q12+T12+W12+Z12+AC12+AF12</f>
        <v>3</v>
      </c>
      <c r="AH12" s="28">
        <f>'6.Spieltag'!AJ12</f>
        <v>64</v>
      </c>
      <c r="AI12" s="29">
        <f>'6.Spieltag'!AK12</f>
        <v>19</v>
      </c>
      <c r="AJ12" s="30">
        <f t="shared" ref="AJ12:AJ32" si="11">AG12+AH12</f>
        <v>67</v>
      </c>
      <c r="AK12" s="31">
        <f t="shared" ref="AK12:AK34" si="12">RANK(AJ12,$AJ$11:$AJ$34)</f>
        <v>24</v>
      </c>
    </row>
    <row r="13" spans="1:38" ht="24.9" customHeight="1" thickBot="1" x14ac:dyDescent="0.3">
      <c r="A13" s="35">
        <f t="shared" si="0"/>
        <v>6</v>
      </c>
      <c r="B13" s="27" t="str">
        <f>'6.Spieltag'!B13</f>
        <v>cilli37</v>
      </c>
      <c r="C13" s="23"/>
      <c r="D13" s="24"/>
      <c r="E13" s="36" t="str">
        <f t="shared" si="1"/>
        <v>5</v>
      </c>
      <c r="F13" s="23"/>
      <c r="G13" s="24"/>
      <c r="H13" s="36" t="str">
        <f t="shared" si="2"/>
        <v>5</v>
      </c>
      <c r="I13" s="23"/>
      <c r="J13" s="24"/>
      <c r="K13" s="25" t="str">
        <f t="shared" si="3"/>
        <v>5</v>
      </c>
      <c r="L13" s="23"/>
      <c r="M13" s="24"/>
      <c r="N13" s="123">
        <f t="shared" si="4"/>
        <v>20</v>
      </c>
      <c r="O13" s="23"/>
      <c r="P13" s="24"/>
      <c r="Q13" s="25" t="str">
        <f t="shared" si="5"/>
        <v>5</v>
      </c>
      <c r="R13" s="23"/>
      <c r="S13" s="24"/>
      <c r="T13" s="25" t="str">
        <f t="shared" si="6"/>
        <v>5</v>
      </c>
      <c r="U13" s="23"/>
      <c r="V13" s="24"/>
      <c r="W13" s="36" t="str">
        <f t="shared" si="7"/>
        <v>5</v>
      </c>
      <c r="X13" s="23"/>
      <c r="Y13" s="24"/>
      <c r="Z13" s="25" t="str">
        <f t="shared" si="8"/>
        <v>5</v>
      </c>
      <c r="AA13" s="23"/>
      <c r="AB13" s="24"/>
      <c r="AC13" s="25" t="str">
        <f t="shared" si="9"/>
        <v>5</v>
      </c>
      <c r="AD13" s="34"/>
      <c r="AE13" s="32"/>
      <c r="AF13" s="25"/>
      <c r="AG13" s="27">
        <f t="shared" si="10"/>
        <v>60</v>
      </c>
      <c r="AH13" s="28">
        <f>'6.Spieltag'!AJ13</f>
        <v>110</v>
      </c>
      <c r="AI13" s="29">
        <f>'6.Spieltag'!AK13</f>
        <v>6</v>
      </c>
      <c r="AJ13" s="30">
        <f t="shared" si="11"/>
        <v>170</v>
      </c>
      <c r="AK13" s="31">
        <f t="shared" si="12"/>
        <v>6</v>
      </c>
    </row>
    <row r="14" spans="1:38" ht="24.9" customHeight="1" thickBot="1" x14ac:dyDescent="0.3">
      <c r="A14" s="35">
        <f t="shared" si="0"/>
        <v>10</v>
      </c>
      <c r="B14" s="27" t="str">
        <f>'6.Spieltag'!B14</f>
        <v>Fabian1904</v>
      </c>
      <c r="C14" s="23"/>
      <c r="D14" s="24"/>
      <c r="E14" s="36" t="str">
        <f t="shared" si="1"/>
        <v>5</v>
      </c>
      <c r="F14" s="23"/>
      <c r="G14" s="24"/>
      <c r="H14" s="36" t="str">
        <f t="shared" si="2"/>
        <v>5</v>
      </c>
      <c r="I14" s="23"/>
      <c r="J14" s="24"/>
      <c r="K14" s="25" t="str">
        <f t="shared" si="3"/>
        <v>5</v>
      </c>
      <c r="L14" s="23"/>
      <c r="M14" s="24"/>
      <c r="N14" s="123">
        <f t="shared" si="4"/>
        <v>20</v>
      </c>
      <c r="O14" s="23"/>
      <c r="P14" s="24"/>
      <c r="Q14" s="25" t="str">
        <f t="shared" si="5"/>
        <v>5</v>
      </c>
      <c r="R14" s="23"/>
      <c r="S14" s="24"/>
      <c r="T14" s="25" t="str">
        <f t="shared" si="6"/>
        <v>5</v>
      </c>
      <c r="U14" s="23"/>
      <c r="V14" s="24"/>
      <c r="W14" s="36" t="str">
        <f t="shared" si="7"/>
        <v>5</v>
      </c>
      <c r="X14" s="23"/>
      <c r="Y14" s="24"/>
      <c r="Z14" s="25" t="str">
        <f t="shared" si="8"/>
        <v>5</v>
      </c>
      <c r="AA14" s="23"/>
      <c r="AB14" s="24"/>
      <c r="AC14" s="25" t="str">
        <f t="shared" si="9"/>
        <v>5</v>
      </c>
      <c r="AD14" s="34"/>
      <c r="AE14" s="32"/>
      <c r="AF14" s="25"/>
      <c r="AG14" s="27">
        <f t="shared" si="10"/>
        <v>60</v>
      </c>
      <c r="AH14" s="28">
        <f>'6.Spieltag'!AJ14</f>
        <v>107</v>
      </c>
      <c r="AI14" s="29">
        <f>'6.Spieltag'!AK14</f>
        <v>10</v>
      </c>
      <c r="AJ14" s="30">
        <f t="shared" si="11"/>
        <v>167</v>
      </c>
      <c r="AK14" s="31">
        <f t="shared" si="12"/>
        <v>10</v>
      </c>
    </row>
    <row r="15" spans="1:38" ht="24.9" customHeight="1" thickBot="1" x14ac:dyDescent="0.3">
      <c r="A15" s="35">
        <f t="shared" si="0"/>
        <v>8</v>
      </c>
      <c r="B15" s="27" t="str">
        <f>'6.Spieltag'!B15</f>
        <v>Franzi 04</v>
      </c>
      <c r="C15" s="23"/>
      <c r="D15" s="24"/>
      <c r="E15" s="36" t="str">
        <f t="shared" si="1"/>
        <v>5</v>
      </c>
      <c r="F15" s="23"/>
      <c r="G15" s="24"/>
      <c r="H15" s="36" t="str">
        <f t="shared" si="2"/>
        <v>5</v>
      </c>
      <c r="I15" s="23"/>
      <c r="J15" s="24"/>
      <c r="K15" s="25" t="str">
        <f t="shared" si="3"/>
        <v>5</v>
      </c>
      <c r="L15" s="23"/>
      <c r="M15" s="24"/>
      <c r="N15" s="123">
        <f t="shared" si="4"/>
        <v>20</v>
      </c>
      <c r="O15" s="23"/>
      <c r="P15" s="24"/>
      <c r="Q15" s="25" t="str">
        <f t="shared" si="5"/>
        <v>5</v>
      </c>
      <c r="R15" s="23"/>
      <c r="S15" s="24"/>
      <c r="T15" s="25" t="str">
        <f t="shared" si="6"/>
        <v>5</v>
      </c>
      <c r="U15" s="23"/>
      <c r="V15" s="24"/>
      <c r="W15" s="36" t="str">
        <f t="shared" si="7"/>
        <v>5</v>
      </c>
      <c r="X15" s="23"/>
      <c r="Y15" s="24"/>
      <c r="Z15" s="25" t="str">
        <f t="shared" si="8"/>
        <v>5</v>
      </c>
      <c r="AA15" s="23"/>
      <c r="AB15" s="24"/>
      <c r="AC15" s="25" t="str">
        <f t="shared" si="9"/>
        <v>5</v>
      </c>
      <c r="AD15" s="34"/>
      <c r="AE15" s="32"/>
      <c r="AF15" s="25"/>
      <c r="AG15" s="27">
        <f t="shared" si="10"/>
        <v>60</v>
      </c>
      <c r="AH15" s="28">
        <f>'6.Spieltag'!AJ15</f>
        <v>108</v>
      </c>
      <c r="AI15" s="29">
        <f>'6.Spieltag'!AK15</f>
        <v>8</v>
      </c>
      <c r="AJ15" s="30">
        <f t="shared" si="11"/>
        <v>168</v>
      </c>
      <c r="AK15" s="31">
        <f t="shared" si="12"/>
        <v>8</v>
      </c>
      <c r="AL15" s="1"/>
    </row>
    <row r="16" spans="1:38" ht="24.9" customHeight="1" thickBot="1" x14ac:dyDescent="0.3">
      <c r="A16" s="35">
        <f t="shared" si="0"/>
        <v>3</v>
      </c>
      <c r="B16" s="27" t="str">
        <f>'6.Spieltag'!B16</f>
        <v>gaby04</v>
      </c>
      <c r="C16" s="23"/>
      <c r="D16" s="24"/>
      <c r="E16" s="36" t="str">
        <f t="shared" si="1"/>
        <v>5</v>
      </c>
      <c r="F16" s="23"/>
      <c r="G16" s="24"/>
      <c r="H16" s="36" t="str">
        <f t="shared" si="2"/>
        <v>5</v>
      </c>
      <c r="I16" s="23"/>
      <c r="J16" s="24"/>
      <c r="K16" s="25" t="str">
        <f t="shared" si="3"/>
        <v>5</v>
      </c>
      <c r="L16" s="23"/>
      <c r="M16" s="24"/>
      <c r="N16" s="123">
        <f t="shared" si="4"/>
        <v>20</v>
      </c>
      <c r="O16" s="23"/>
      <c r="P16" s="24"/>
      <c r="Q16" s="25" t="str">
        <f t="shared" si="5"/>
        <v>5</v>
      </c>
      <c r="R16" s="23"/>
      <c r="S16" s="24"/>
      <c r="T16" s="25" t="str">
        <f t="shared" si="6"/>
        <v>5</v>
      </c>
      <c r="U16" s="23"/>
      <c r="V16" s="24"/>
      <c r="W16" s="36" t="str">
        <f t="shared" si="7"/>
        <v>5</v>
      </c>
      <c r="X16" s="23"/>
      <c r="Y16" s="24"/>
      <c r="Z16" s="25" t="str">
        <f t="shared" si="8"/>
        <v>5</v>
      </c>
      <c r="AA16" s="23"/>
      <c r="AB16" s="24"/>
      <c r="AC16" s="25" t="str">
        <f t="shared" si="9"/>
        <v>5</v>
      </c>
      <c r="AD16" s="34"/>
      <c r="AE16" s="32"/>
      <c r="AF16" s="25"/>
      <c r="AG16" s="27">
        <f t="shared" si="10"/>
        <v>60</v>
      </c>
      <c r="AH16" s="28">
        <f>'6.Spieltag'!AJ16</f>
        <v>112</v>
      </c>
      <c r="AI16" s="29">
        <f>'6.Spieltag'!AK16</f>
        <v>3</v>
      </c>
      <c r="AJ16" s="30">
        <f t="shared" si="11"/>
        <v>172</v>
      </c>
      <c r="AK16" s="31">
        <f t="shared" si="12"/>
        <v>3</v>
      </c>
      <c r="AL16" s="1"/>
    </row>
    <row r="17" spans="1:38" ht="24.9" customHeight="1" thickBot="1" x14ac:dyDescent="0.3">
      <c r="A17" s="35">
        <f t="shared" si="0"/>
        <v>15</v>
      </c>
      <c r="B17" s="27" t="str">
        <f>'6.Spieltag'!B17</f>
        <v>Gudrun</v>
      </c>
      <c r="C17" s="23"/>
      <c r="D17" s="24"/>
      <c r="E17" s="36" t="str">
        <f t="shared" si="1"/>
        <v>5</v>
      </c>
      <c r="F17" s="23"/>
      <c r="G17" s="24"/>
      <c r="H17" s="36" t="str">
        <f t="shared" si="2"/>
        <v>5</v>
      </c>
      <c r="I17" s="23"/>
      <c r="J17" s="24"/>
      <c r="K17" s="25" t="str">
        <f t="shared" si="3"/>
        <v>5</v>
      </c>
      <c r="L17" s="23"/>
      <c r="M17" s="24"/>
      <c r="N17" s="123">
        <f t="shared" si="4"/>
        <v>20</v>
      </c>
      <c r="O17" s="23"/>
      <c r="P17" s="24"/>
      <c r="Q17" s="25" t="str">
        <f t="shared" si="5"/>
        <v>5</v>
      </c>
      <c r="R17" s="23"/>
      <c r="S17" s="24"/>
      <c r="T17" s="25" t="str">
        <f t="shared" si="6"/>
        <v>5</v>
      </c>
      <c r="U17" s="23"/>
      <c r="V17" s="24"/>
      <c r="W17" s="36" t="str">
        <f t="shared" si="7"/>
        <v>5</v>
      </c>
      <c r="X17" s="23"/>
      <c r="Y17" s="24"/>
      <c r="Z17" s="25" t="str">
        <f t="shared" si="8"/>
        <v>5</v>
      </c>
      <c r="AA17" s="23"/>
      <c r="AB17" s="24"/>
      <c r="AC17" s="25" t="str">
        <f t="shared" si="9"/>
        <v>5</v>
      </c>
      <c r="AD17" s="34"/>
      <c r="AE17" s="32"/>
      <c r="AF17" s="25"/>
      <c r="AG17" s="27">
        <f t="shared" si="10"/>
        <v>60</v>
      </c>
      <c r="AH17" s="28">
        <f>'6.Spieltag'!AJ17</f>
        <v>89</v>
      </c>
      <c r="AI17" s="29">
        <f>'6.Spieltag'!AK17</f>
        <v>15</v>
      </c>
      <c r="AJ17" s="30">
        <f t="shared" si="11"/>
        <v>149</v>
      </c>
      <c r="AK17" s="31">
        <f t="shared" si="12"/>
        <v>15</v>
      </c>
      <c r="AL17" s="1"/>
    </row>
    <row r="18" spans="1:38" ht="24.9" customHeight="1" thickBot="1" x14ac:dyDescent="0.3">
      <c r="A18" s="35">
        <f t="shared" si="0"/>
        <v>1</v>
      </c>
      <c r="B18" s="27" t="str">
        <f>'6.Spieltag'!B18</f>
        <v>Hans 04</v>
      </c>
      <c r="C18" s="23"/>
      <c r="D18" s="24"/>
      <c r="E18" s="36" t="str">
        <f t="shared" si="1"/>
        <v>5</v>
      </c>
      <c r="F18" s="23"/>
      <c r="G18" s="24"/>
      <c r="H18" s="36" t="str">
        <f t="shared" si="2"/>
        <v>5</v>
      </c>
      <c r="I18" s="23"/>
      <c r="J18" s="24"/>
      <c r="K18" s="25" t="str">
        <f t="shared" si="3"/>
        <v>5</v>
      </c>
      <c r="L18" s="23"/>
      <c r="M18" s="24"/>
      <c r="N18" s="123">
        <f t="shared" si="4"/>
        <v>20</v>
      </c>
      <c r="O18" s="23"/>
      <c r="P18" s="24"/>
      <c r="Q18" s="25" t="str">
        <f t="shared" si="5"/>
        <v>5</v>
      </c>
      <c r="R18" s="23"/>
      <c r="S18" s="24"/>
      <c r="T18" s="25" t="str">
        <f t="shared" si="6"/>
        <v>5</v>
      </c>
      <c r="U18" s="23"/>
      <c r="V18" s="24"/>
      <c r="W18" s="36" t="str">
        <f t="shared" si="7"/>
        <v>5</v>
      </c>
      <c r="X18" s="23"/>
      <c r="Y18" s="24"/>
      <c r="Z18" s="25" t="str">
        <f t="shared" si="8"/>
        <v>5</v>
      </c>
      <c r="AA18" s="23"/>
      <c r="AB18" s="24"/>
      <c r="AC18" s="25" t="str">
        <f t="shared" si="9"/>
        <v>5</v>
      </c>
      <c r="AD18" s="34"/>
      <c r="AE18" s="32"/>
      <c r="AF18" s="25"/>
      <c r="AG18" s="27">
        <f t="shared" si="10"/>
        <v>60</v>
      </c>
      <c r="AH18" s="28">
        <f>'6.Spieltag'!AJ18</f>
        <v>117</v>
      </c>
      <c r="AI18" s="29">
        <f>'6.Spieltag'!AK18</f>
        <v>1</v>
      </c>
      <c r="AJ18" s="30">
        <f t="shared" si="11"/>
        <v>177</v>
      </c>
      <c r="AK18" s="31">
        <f t="shared" si="12"/>
        <v>1</v>
      </c>
      <c r="AL18" s="1"/>
    </row>
    <row r="19" spans="1:38" ht="24.9" customHeight="1" thickBot="1" x14ac:dyDescent="0.3">
      <c r="A19" s="35">
        <f t="shared" si="0"/>
        <v>7</v>
      </c>
      <c r="B19" s="27" t="str">
        <f>'6.Spieltag'!B19</f>
        <v>Jubby</v>
      </c>
      <c r="C19" s="23"/>
      <c r="D19" s="24"/>
      <c r="E19" s="36" t="str">
        <f t="shared" si="1"/>
        <v>5</v>
      </c>
      <c r="F19" s="23"/>
      <c r="G19" s="24"/>
      <c r="H19" s="36" t="str">
        <f t="shared" si="2"/>
        <v>5</v>
      </c>
      <c r="I19" s="23"/>
      <c r="J19" s="24"/>
      <c r="K19" s="25" t="str">
        <f t="shared" si="3"/>
        <v>5</v>
      </c>
      <c r="L19" s="23"/>
      <c r="M19" s="24"/>
      <c r="N19" s="123">
        <f t="shared" si="4"/>
        <v>20</v>
      </c>
      <c r="O19" s="23"/>
      <c r="P19" s="24"/>
      <c r="Q19" s="25" t="str">
        <f t="shared" si="5"/>
        <v>5</v>
      </c>
      <c r="R19" s="23"/>
      <c r="S19" s="24"/>
      <c r="T19" s="25" t="str">
        <f t="shared" si="6"/>
        <v>5</v>
      </c>
      <c r="U19" s="23"/>
      <c r="V19" s="24"/>
      <c r="W19" s="36" t="str">
        <f t="shared" si="7"/>
        <v>5</v>
      </c>
      <c r="X19" s="23"/>
      <c r="Y19" s="24"/>
      <c r="Z19" s="25" t="str">
        <f t="shared" si="8"/>
        <v>5</v>
      </c>
      <c r="AA19" s="23"/>
      <c r="AB19" s="24"/>
      <c r="AC19" s="25" t="str">
        <f t="shared" si="9"/>
        <v>5</v>
      </c>
      <c r="AD19" s="34"/>
      <c r="AE19" s="32"/>
      <c r="AF19" s="25"/>
      <c r="AG19" s="27">
        <f t="shared" si="10"/>
        <v>60</v>
      </c>
      <c r="AH19" s="28">
        <f>'6.Spieltag'!AJ19</f>
        <v>109</v>
      </c>
      <c r="AI19" s="29">
        <f>'6.Spieltag'!AK19</f>
        <v>7</v>
      </c>
      <c r="AJ19" s="30">
        <f t="shared" si="11"/>
        <v>169</v>
      </c>
      <c r="AK19" s="31">
        <f t="shared" si="12"/>
        <v>7</v>
      </c>
      <c r="AL19" s="1"/>
    </row>
    <row r="20" spans="1:38" ht="24.9" customHeight="1" thickBot="1" x14ac:dyDescent="0.3">
      <c r="A20" s="35">
        <f t="shared" si="0"/>
        <v>2</v>
      </c>
      <c r="B20" s="27" t="str">
        <f>'6.Spieltag'!B20</f>
        <v>Lola04</v>
      </c>
      <c r="C20" s="23"/>
      <c r="D20" s="24"/>
      <c r="E20" s="36" t="str">
        <f t="shared" si="1"/>
        <v>5</v>
      </c>
      <c r="F20" s="23"/>
      <c r="G20" s="24"/>
      <c r="H20" s="36" t="str">
        <f t="shared" si="2"/>
        <v>5</v>
      </c>
      <c r="I20" s="23"/>
      <c r="J20" s="24"/>
      <c r="K20" s="25" t="str">
        <f t="shared" si="3"/>
        <v>5</v>
      </c>
      <c r="L20" s="23"/>
      <c r="M20" s="24"/>
      <c r="N20" s="123">
        <f t="shared" si="4"/>
        <v>20</v>
      </c>
      <c r="O20" s="23"/>
      <c r="P20" s="24"/>
      <c r="Q20" s="25" t="str">
        <f t="shared" si="5"/>
        <v>5</v>
      </c>
      <c r="R20" s="23"/>
      <c r="S20" s="24"/>
      <c r="T20" s="25" t="str">
        <f t="shared" si="6"/>
        <v>5</v>
      </c>
      <c r="U20" s="23"/>
      <c r="V20" s="24"/>
      <c r="W20" s="36" t="str">
        <f t="shared" si="7"/>
        <v>5</v>
      </c>
      <c r="X20" s="23"/>
      <c r="Y20" s="24"/>
      <c r="Z20" s="25" t="str">
        <f t="shared" si="8"/>
        <v>5</v>
      </c>
      <c r="AA20" s="23"/>
      <c r="AB20" s="24"/>
      <c r="AC20" s="25" t="str">
        <f t="shared" si="9"/>
        <v>5</v>
      </c>
      <c r="AD20" s="34"/>
      <c r="AE20" s="32"/>
      <c r="AF20" s="25"/>
      <c r="AG20" s="27">
        <f t="shared" si="10"/>
        <v>60</v>
      </c>
      <c r="AH20" s="28">
        <f>'6.Spieltag'!AJ20</f>
        <v>115</v>
      </c>
      <c r="AI20" s="29">
        <f>'6.Spieltag'!AK20</f>
        <v>2</v>
      </c>
      <c r="AJ20" s="30">
        <f t="shared" si="11"/>
        <v>175</v>
      </c>
      <c r="AK20" s="31">
        <f t="shared" si="12"/>
        <v>2</v>
      </c>
      <c r="AL20" s="1"/>
    </row>
    <row r="21" spans="1:38" ht="24.9" customHeight="1" thickBot="1" x14ac:dyDescent="0.3">
      <c r="A21" s="35">
        <f t="shared" si="0"/>
        <v>12</v>
      </c>
      <c r="B21" s="27" t="str">
        <f>'6.Spieltag'!B21</f>
        <v>Master1</v>
      </c>
      <c r="C21" s="23"/>
      <c r="D21" s="24"/>
      <c r="E21" s="36" t="str">
        <f t="shared" si="1"/>
        <v>5</v>
      </c>
      <c r="F21" s="23"/>
      <c r="G21" s="24"/>
      <c r="H21" s="36" t="str">
        <f t="shared" si="2"/>
        <v>5</v>
      </c>
      <c r="I21" s="23"/>
      <c r="J21" s="24"/>
      <c r="K21" s="25" t="str">
        <f t="shared" si="3"/>
        <v>5</v>
      </c>
      <c r="L21" s="23"/>
      <c r="M21" s="24"/>
      <c r="N21" s="123">
        <f t="shared" si="4"/>
        <v>20</v>
      </c>
      <c r="O21" s="23"/>
      <c r="P21" s="24"/>
      <c r="Q21" s="25" t="str">
        <f t="shared" si="5"/>
        <v>5</v>
      </c>
      <c r="R21" s="23"/>
      <c r="S21" s="24"/>
      <c r="T21" s="25" t="str">
        <f t="shared" si="6"/>
        <v>5</v>
      </c>
      <c r="U21" s="23"/>
      <c r="V21" s="24"/>
      <c r="W21" s="36" t="str">
        <f t="shared" si="7"/>
        <v>5</v>
      </c>
      <c r="X21" s="23"/>
      <c r="Y21" s="24"/>
      <c r="Z21" s="25" t="str">
        <f t="shared" si="8"/>
        <v>5</v>
      </c>
      <c r="AA21" s="23"/>
      <c r="AB21" s="24"/>
      <c r="AC21" s="25" t="str">
        <f t="shared" si="9"/>
        <v>5</v>
      </c>
      <c r="AD21" s="34"/>
      <c r="AE21" s="32"/>
      <c r="AF21" s="25"/>
      <c r="AG21" s="27">
        <f t="shared" si="10"/>
        <v>60</v>
      </c>
      <c r="AH21" s="28">
        <f>'6.Spieltag'!AJ21</f>
        <v>103</v>
      </c>
      <c r="AI21" s="29">
        <f>'6.Spieltag'!AK21</f>
        <v>12</v>
      </c>
      <c r="AJ21" s="30">
        <f t="shared" si="11"/>
        <v>163</v>
      </c>
      <c r="AK21" s="31">
        <f t="shared" si="12"/>
        <v>12</v>
      </c>
      <c r="AL21" s="1"/>
    </row>
    <row r="22" spans="1:38" ht="24.9" customHeight="1" thickBot="1" x14ac:dyDescent="0.3">
      <c r="A22" s="35">
        <f t="shared" si="0"/>
        <v>21</v>
      </c>
      <c r="B22" s="27" t="str">
        <f>'6.Spieltag'!B22</f>
        <v>Mike04</v>
      </c>
      <c r="C22" s="23"/>
      <c r="D22" s="24"/>
      <c r="E22" s="36" t="str">
        <f t="shared" si="1"/>
        <v>5</v>
      </c>
      <c r="F22" s="23"/>
      <c r="G22" s="24"/>
      <c r="H22" s="36" t="str">
        <f t="shared" si="2"/>
        <v>5</v>
      </c>
      <c r="I22" s="23"/>
      <c r="J22" s="24"/>
      <c r="K22" s="25" t="str">
        <f t="shared" si="3"/>
        <v>5</v>
      </c>
      <c r="L22" s="23"/>
      <c r="M22" s="24"/>
      <c r="N22" s="123">
        <f t="shared" si="4"/>
        <v>20</v>
      </c>
      <c r="O22" s="23"/>
      <c r="P22" s="24"/>
      <c r="Q22" s="25" t="str">
        <f t="shared" si="5"/>
        <v>5</v>
      </c>
      <c r="R22" s="23"/>
      <c r="S22" s="24"/>
      <c r="T22" s="25" t="str">
        <f t="shared" si="6"/>
        <v>5</v>
      </c>
      <c r="U22" s="23"/>
      <c r="V22" s="24"/>
      <c r="W22" s="36" t="str">
        <f t="shared" si="7"/>
        <v>5</v>
      </c>
      <c r="X22" s="23"/>
      <c r="Y22" s="24"/>
      <c r="Z22" s="25" t="str">
        <f t="shared" si="8"/>
        <v>5</v>
      </c>
      <c r="AA22" s="23"/>
      <c r="AB22" s="24"/>
      <c r="AC22" s="25" t="str">
        <f t="shared" si="9"/>
        <v>5</v>
      </c>
      <c r="AD22" s="34"/>
      <c r="AE22" s="32"/>
      <c r="AF22" s="25"/>
      <c r="AG22" s="27">
        <f t="shared" si="10"/>
        <v>60</v>
      </c>
      <c r="AH22" s="28">
        <f>'6.Spieltag'!AJ22</f>
        <v>52</v>
      </c>
      <c r="AI22" s="29">
        <f>'6.Spieltag'!AK22</f>
        <v>22</v>
      </c>
      <c r="AJ22" s="30">
        <f t="shared" si="11"/>
        <v>112</v>
      </c>
      <c r="AK22" s="31">
        <f t="shared" si="12"/>
        <v>21</v>
      </c>
      <c r="AL22" s="1"/>
    </row>
    <row r="23" spans="1:38" ht="24.9" customHeight="1" thickBot="1" x14ac:dyDescent="0.3">
      <c r="A23" s="35">
        <f t="shared" si="0"/>
        <v>4</v>
      </c>
      <c r="B23" s="27" t="str">
        <f>'6.Spieltag'!B23</f>
        <v>ralle04</v>
      </c>
      <c r="C23" s="23"/>
      <c r="D23" s="24"/>
      <c r="E23" s="36" t="str">
        <f t="shared" si="1"/>
        <v>5</v>
      </c>
      <c r="F23" s="23"/>
      <c r="G23" s="24"/>
      <c r="H23" s="36" t="str">
        <f t="shared" si="2"/>
        <v>5</v>
      </c>
      <c r="I23" s="23"/>
      <c r="J23" s="24"/>
      <c r="K23" s="25" t="str">
        <f t="shared" si="3"/>
        <v>5</v>
      </c>
      <c r="L23" s="23"/>
      <c r="M23" s="24"/>
      <c r="N23" s="123">
        <f t="shared" si="4"/>
        <v>20</v>
      </c>
      <c r="O23" s="23"/>
      <c r="P23" s="24"/>
      <c r="Q23" s="25" t="str">
        <f t="shared" si="5"/>
        <v>5</v>
      </c>
      <c r="R23" s="23"/>
      <c r="S23" s="24"/>
      <c r="T23" s="25" t="str">
        <f t="shared" si="6"/>
        <v>5</v>
      </c>
      <c r="U23" s="23"/>
      <c r="V23" s="24"/>
      <c r="W23" s="36" t="str">
        <f t="shared" si="7"/>
        <v>5</v>
      </c>
      <c r="X23" s="23"/>
      <c r="Y23" s="24"/>
      <c r="Z23" s="25" t="str">
        <f t="shared" si="8"/>
        <v>5</v>
      </c>
      <c r="AA23" s="23"/>
      <c r="AB23" s="24"/>
      <c r="AC23" s="25" t="str">
        <f t="shared" si="9"/>
        <v>5</v>
      </c>
      <c r="AD23" s="34"/>
      <c r="AE23" s="32"/>
      <c r="AF23" s="25"/>
      <c r="AG23" s="27">
        <f t="shared" si="10"/>
        <v>60</v>
      </c>
      <c r="AH23" s="28">
        <f>'6.Spieltag'!AJ23</f>
        <v>111</v>
      </c>
      <c r="AI23" s="29">
        <f>'6.Spieltag'!AK23</f>
        <v>4</v>
      </c>
      <c r="AJ23" s="30">
        <f t="shared" si="11"/>
        <v>171</v>
      </c>
      <c r="AK23" s="31">
        <f t="shared" si="12"/>
        <v>4</v>
      </c>
      <c r="AL23" s="1"/>
    </row>
    <row r="24" spans="1:38" ht="24.9" customHeight="1" thickBot="1" x14ac:dyDescent="0.3">
      <c r="A24" s="35">
        <f t="shared" si="0"/>
        <v>18</v>
      </c>
      <c r="B24" s="27" t="str">
        <f>'6.Spieltag'!B24</f>
        <v>Reinhold</v>
      </c>
      <c r="C24" s="23"/>
      <c r="D24" s="24"/>
      <c r="E24" s="36" t="str">
        <f t="shared" si="1"/>
        <v>5</v>
      </c>
      <c r="F24" s="23"/>
      <c r="G24" s="24"/>
      <c r="H24" s="36" t="str">
        <f t="shared" si="2"/>
        <v>5</v>
      </c>
      <c r="I24" s="23"/>
      <c r="J24" s="24"/>
      <c r="K24" s="25" t="str">
        <f t="shared" si="3"/>
        <v>5</v>
      </c>
      <c r="L24" s="23"/>
      <c r="M24" s="24"/>
      <c r="N24" s="123">
        <f t="shared" si="4"/>
        <v>20</v>
      </c>
      <c r="O24" s="23"/>
      <c r="P24" s="24"/>
      <c r="Q24" s="25" t="str">
        <f t="shared" si="5"/>
        <v>5</v>
      </c>
      <c r="R24" s="23"/>
      <c r="S24" s="24"/>
      <c r="T24" s="25" t="str">
        <f t="shared" si="6"/>
        <v>5</v>
      </c>
      <c r="U24" s="23"/>
      <c r="V24" s="24"/>
      <c r="W24" s="36" t="str">
        <f t="shared" si="7"/>
        <v>5</v>
      </c>
      <c r="X24" s="23"/>
      <c r="Y24" s="24"/>
      <c r="Z24" s="25" t="str">
        <f t="shared" si="8"/>
        <v>5</v>
      </c>
      <c r="AA24" s="23"/>
      <c r="AB24" s="24"/>
      <c r="AC24" s="25" t="str">
        <f t="shared" si="9"/>
        <v>5</v>
      </c>
      <c r="AD24" s="34"/>
      <c r="AE24" s="32"/>
      <c r="AF24" s="25"/>
      <c r="AG24" s="27">
        <f t="shared" si="10"/>
        <v>60</v>
      </c>
      <c r="AH24" s="28">
        <f>'6.Spieltag'!AJ24</f>
        <v>68</v>
      </c>
      <c r="AI24" s="29">
        <f>'6.Spieltag'!AK24</f>
        <v>18</v>
      </c>
      <c r="AJ24" s="30">
        <f t="shared" si="11"/>
        <v>128</v>
      </c>
      <c r="AK24" s="31">
        <f t="shared" si="12"/>
        <v>18</v>
      </c>
      <c r="AL24" s="1"/>
    </row>
    <row r="25" spans="1:38" ht="24.9" customHeight="1" thickBot="1" x14ac:dyDescent="0.3">
      <c r="A25" s="35">
        <f t="shared" si="0"/>
        <v>23</v>
      </c>
      <c r="B25" s="27" t="str">
        <f>'6.Spieltag'!B25</f>
        <v>Ricardo04</v>
      </c>
      <c r="C25" s="23"/>
      <c r="D25" s="24"/>
      <c r="E25" s="36" t="str">
        <f t="shared" si="1"/>
        <v>5</v>
      </c>
      <c r="F25" s="23"/>
      <c r="G25" s="24"/>
      <c r="H25" s="36" t="str">
        <f t="shared" si="2"/>
        <v>5</v>
      </c>
      <c r="I25" s="23"/>
      <c r="J25" s="24"/>
      <c r="K25" s="25" t="str">
        <f t="shared" si="3"/>
        <v>5</v>
      </c>
      <c r="L25" s="23"/>
      <c r="M25" s="24"/>
      <c r="N25" s="123">
        <f t="shared" si="4"/>
        <v>20</v>
      </c>
      <c r="O25" s="23"/>
      <c r="P25" s="24"/>
      <c r="Q25" s="25" t="str">
        <f t="shared" si="5"/>
        <v>5</v>
      </c>
      <c r="R25" s="23"/>
      <c r="S25" s="24"/>
      <c r="T25" s="25" t="str">
        <f t="shared" si="6"/>
        <v>5</v>
      </c>
      <c r="U25" s="23"/>
      <c r="V25" s="24"/>
      <c r="W25" s="36" t="str">
        <f t="shared" si="7"/>
        <v>5</v>
      </c>
      <c r="X25" s="23"/>
      <c r="Y25" s="24"/>
      <c r="Z25" s="25" t="str">
        <f t="shared" si="8"/>
        <v>5</v>
      </c>
      <c r="AA25" s="23"/>
      <c r="AB25" s="24"/>
      <c r="AC25" s="25" t="str">
        <f t="shared" si="9"/>
        <v>5</v>
      </c>
      <c r="AD25" s="34"/>
      <c r="AE25" s="32"/>
      <c r="AF25" s="25"/>
      <c r="AG25" s="27">
        <f t="shared" si="10"/>
        <v>60</v>
      </c>
      <c r="AH25" s="28">
        <f>'6.Spieltag'!AJ25</f>
        <v>38</v>
      </c>
      <c r="AI25" s="29">
        <f>'6.Spieltag'!AK25</f>
        <v>24</v>
      </c>
      <c r="AJ25" s="30">
        <f t="shared" si="11"/>
        <v>98</v>
      </c>
      <c r="AK25" s="31">
        <f t="shared" si="12"/>
        <v>23</v>
      </c>
      <c r="AL25" s="1"/>
    </row>
    <row r="26" spans="1:38" ht="24.9" customHeight="1" thickBot="1" x14ac:dyDescent="0.3">
      <c r="A26" s="35">
        <f t="shared" si="0"/>
        <v>14</v>
      </c>
      <c r="B26" s="27" t="str">
        <f>'6.Spieltag'!B26</f>
        <v>Schalkekalle</v>
      </c>
      <c r="C26" s="23"/>
      <c r="D26" s="24"/>
      <c r="E26" s="36" t="str">
        <f t="shared" si="1"/>
        <v>5</v>
      </c>
      <c r="F26" s="23"/>
      <c r="G26" s="24"/>
      <c r="H26" s="36" t="str">
        <f t="shared" si="2"/>
        <v>5</v>
      </c>
      <c r="I26" s="23"/>
      <c r="J26" s="24"/>
      <c r="K26" s="25" t="str">
        <f t="shared" si="3"/>
        <v>5</v>
      </c>
      <c r="L26" s="23"/>
      <c r="M26" s="24"/>
      <c r="N26" s="123">
        <f t="shared" si="4"/>
        <v>20</v>
      </c>
      <c r="O26" s="23"/>
      <c r="P26" s="24"/>
      <c r="Q26" s="25" t="str">
        <f t="shared" si="5"/>
        <v>5</v>
      </c>
      <c r="R26" s="23"/>
      <c r="S26" s="24"/>
      <c r="T26" s="25" t="str">
        <f t="shared" si="6"/>
        <v>5</v>
      </c>
      <c r="U26" s="23"/>
      <c r="V26" s="24"/>
      <c r="W26" s="36" t="str">
        <f t="shared" si="7"/>
        <v>5</v>
      </c>
      <c r="X26" s="23"/>
      <c r="Y26" s="24"/>
      <c r="Z26" s="25" t="str">
        <f t="shared" si="8"/>
        <v>5</v>
      </c>
      <c r="AA26" s="23"/>
      <c r="AB26" s="24"/>
      <c r="AC26" s="25" t="str">
        <f t="shared" si="9"/>
        <v>5</v>
      </c>
      <c r="AD26" s="34"/>
      <c r="AE26" s="32"/>
      <c r="AF26" s="25"/>
      <c r="AG26" s="27">
        <f t="shared" si="10"/>
        <v>60</v>
      </c>
      <c r="AH26" s="28">
        <f>'6.Spieltag'!AJ26</f>
        <v>94</v>
      </c>
      <c r="AI26" s="29">
        <f>'6.Spieltag'!AK26</f>
        <v>14</v>
      </c>
      <c r="AJ26" s="30">
        <f t="shared" si="11"/>
        <v>154</v>
      </c>
      <c r="AK26" s="31">
        <f t="shared" si="12"/>
        <v>14</v>
      </c>
      <c r="AL26" s="1"/>
    </row>
    <row r="27" spans="1:38" ht="24.9" customHeight="1" thickBot="1" x14ac:dyDescent="0.3">
      <c r="A27" s="35">
        <f t="shared" si="0"/>
        <v>4</v>
      </c>
      <c r="B27" s="27" t="str">
        <f>'6.Spieltag'!B27</f>
        <v>schalke-willi</v>
      </c>
      <c r="C27" s="23"/>
      <c r="D27" s="24"/>
      <c r="E27" s="36" t="str">
        <f t="shared" si="1"/>
        <v>5</v>
      </c>
      <c r="F27" s="23"/>
      <c r="G27" s="24"/>
      <c r="H27" s="36" t="str">
        <f t="shared" si="2"/>
        <v>5</v>
      </c>
      <c r="I27" s="23"/>
      <c r="J27" s="24"/>
      <c r="K27" s="25" t="str">
        <f t="shared" si="3"/>
        <v>5</v>
      </c>
      <c r="L27" s="23"/>
      <c r="M27" s="24"/>
      <c r="N27" s="123">
        <f t="shared" si="4"/>
        <v>20</v>
      </c>
      <c r="O27" s="23"/>
      <c r="P27" s="24"/>
      <c r="Q27" s="25" t="str">
        <f t="shared" si="5"/>
        <v>5</v>
      </c>
      <c r="R27" s="23"/>
      <c r="S27" s="24"/>
      <c r="T27" s="25" t="str">
        <f t="shared" si="6"/>
        <v>5</v>
      </c>
      <c r="U27" s="23"/>
      <c r="V27" s="24"/>
      <c r="W27" s="36" t="str">
        <f t="shared" si="7"/>
        <v>5</v>
      </c>
      <c r="X27" s="23"/>
      <c r="Y27" s="24"/>
      <c r="Z27" s="25" t="str">
        <f t="shared" si="8"/>
        <v>5</v>
      </c>
      <c r="AA27" s="23"/>
      <c r="AB27" s="24"/>
      <c r="AC27" s="25" t="str">
        <f t="shared" si="9"/>
        <v>5</v>
      </c>
      <c r="AD27" s="34"/>
      <c r="AE27" s="32"/>
      <c r="AF27" s="25"/>
      <c r="AG27" s="27">
        <f t="shared" si="10"/>
        <v>60</v>
      </c>
      <c r="AH27" s="28">
        <f>'6.Spieltag'!AJ27</f>
        <v>111</v>
      </c>
      <c r="AI27" s="29">
        <f>'6.Spieltag'!AK27</f>
        <v>4</v>
      </c>
      <c r="AJ27" s="30">
        <f t="shared" si="11"/>
        <v>171</v>
      </c>
      <c r="AK27" s="31">
        <f t="shared" si="12"/>
        <v>4</v>
      </c>
      <c r="AL27" s="1"/>
    </row>
    <row r="28" spans="1:38" ht="24.9" customHeight="1" thickBot="1" x14ac:dyDescent="0.3">
      <c r="A28" s="35">
        <f t="shared" si="0"/>
        <v>15</v>
      </c>
      <c r="B28" s="27" t="str">
        <f>'6.Spieltag'!B28</f>
        <v>schalt04</v>
      </c>
      <c r="C28" s="23"/>
      <c r="D28" s="24"/>
      <c r="E28" s="36" t="str">
        <f t="shared" si="1"/>
        <v>5</v>
      </c>
      <c r="F28" s="23"/>
      <c r="G28" s="24"/>
      <c r="H28" s="36" t="str">
        <f t="shared" si="2"/>
        <v>5</v>
      </c>
      <c r="I28" s="23"/>
      <c r="J28" s="24"/>
      <c r="K28" s="25" t="str">
        <f t="shared" si="3"/>
        <v>5</v>
      </c>
      <c r="L28" s="23"/>
      <c r="M28" s="24"/>
      <c r="N28" s="123">
        <f t="shared" si="4"/>
        <v>20</v>
      </c>
      <c r="O28" s="23"/>
      <c r="P28" s="24"/>
      <c r="Q28" s="25" t="str">
        <f t="shared" si="5"/>
        <v>5</v>
      </c>
      <c r="R28" s="23"/>
      <c r="S28" s="24"/>
      <c r="T28" s="25" t="str">
        <f t="shared" si="6"/>
        <v>5</v>
      </c>
      <c r="U28" s="23"/>
      <c r="V28" s="24"/>
      <c r="W28" s="36" t="str">
        <f t="shared" si="7"/>
        <v>5</v>
      </c>
      <c r="X28" s="23"/>
      <c r="Y28" s="24"/>
      <c r="Z28" s="25" t="str">
        <f t="shared" si="8"/>
        <v>5</v>
      </c>
      <c r="AA28" s="23"/>
      <c r="AB28" s="24"/>
      <c r="AC28" s="25" t="str">
        <f t="shared" si="9"/>
        <v>5</v>
      </c>
      <c r="AD28" s="34"/>
      <c r="AE28" s="32"/>
      <c r="AF28" s="25"/>
      <c r="AG28" s="27">
        <f t="shared" si="10"/>
        <v>60</v>
      </c>
      <c r="AH28" s="28">
        <f>'6.Spieltag'!AJ28</f>
        <v>89</v>
      </c>
      <c r="AI28" s="29">
        <f>'6.Spieltag'!AK28</f>
        <v>15</v>
      </c>
      <c r="AJ28" s="30">
        <f t="shared" si="11"/>
        <v>149</v>
      </c>
      <c r="AK28" s="31">
        <f t="shared" si="12"/>
        <v>15</v>
      </c>
      <c r="AL28" s="1"/>
    </row>
    <row r="29" spans="1:38" ht="24.9" customHeight="1" thickBot="1" x14ac:dyDescent="0.3">
      <c r="A29" s="35">
        <f t="shared" si="0"/>
        <v>17</v>
      </c>
      <c r="B29" s="27" t="str">
        <f>'6.Spieltag'!B29</f>
        <v>shiny</v>
      </c>
      <c r="C29" s="23"/>
      <c r="D29" s="24"/>
      <c r="E29" s="36" t="str">
        <f t="shared" si="1"/>
        <v>5</v>
      </c>
      <c r="F29" s="23"/>
      <c r="G29" s="24"/>
      <c r="H29" s="36" t="str">
        <f t="shared" si="2"/>
        <v>5</v>
      </c>
      <c r="I29" s="23"/>
      <c r="J29" s="24"/>
      <c r="K29" s="25" t="str">
        <f t="shared" si="3"/>
        <v>5</v>
      </c>
      <c r="L29" s="23"/>
      <c r="M29" s="24"/>
      <c r="N29" s="123">
        <f t="shared" si="4"/>
        <v>20</v>
      </c>
      <c r="O29" s="23"/>
      <c r="P29" s="24"/>
      <c r="Q29" s="25" t="str">
        <f t="shared" si="5"/>
        <v>5</v>
      </c>
      <c r="R29" s="23"/>
      <c r="S29" s="24"/>
      <c r="T29" s="25" t="str">
        <f t="shared" si="6"/>
        <v>5</v>
      </c>
      <c r="U29" s="23"/>
      <c r="V29" s="24"/>
      <c r="W29" s="36" t="str">
        <f t="shared" si="7"/>
        <v>5</v>
      </c>
      <c r="X29" s="23"/>
      <c r="Y29" s="24"/>
      <c r="Z29" s="25" t="str">
        <f t="shared" si="8"/>
        <v>5</v>
      </c>
      <c r="AA29" s="23"/>
      <c r="AB29" s="24"/>
      <c r="AC29" s="25" t="str">
        <f t="shared" si="9"/>
        <v>5</v>
      </c>
      <c r="AD29" s="34"/>
      <c r="AE29" s="32"/>
      <c r="AF29" s="25"/>
      <c r="AG29" s="27">
        <f t="shared" si="10"/>
        <v>60</v>
      </c>
      <c r="AH29" s="28">
        <f>'6.Spieltag'!AJ29</f>
        <v>76</v>
      </c>
      <c r="AI29" s="29">
        <f>'6.Spieltag'!AK29</f>
        <v>17</v>
      </c>
      <c r="AJ29" s="30">
        <f t="shared" si="11"/>
        <v>136</v>
      </c>
      <c r="AK29" s="31">
        <f t="shared" si="12"/>
        <v>17</v>
      </c>
      <c r="AL29" s="1"/>
    </row>
    <row r="30" spans="1:38" ht="28.2" customHeight="1" thickBot="1" x14ac:dyDescent="0.3">
      <c r="A30" s="35">
        <f t="shared" si="0"/>
        <v>11</v>
      </c>
      <c r="B30" s="27" t="str">
        <f>'6.Spieltag'!B30</f>
        <v>Silfa04</v>
      </c>
      <c r="C30" s="23"/>
      <c r="D30" s="24"/>
      <c r="E30" s="36" t="str">
        <f t="shared" si="1"/>
        <v>5</v>
      </c>
      <c r="F30" s="23"/>
      <c r="G30" s="24"/>
      <c r="H30" s="36" t="str">
        <f t="shared" si="2"/>
        <v>5</v>
      </c>
      <c r="I30" s="23"/>
      <c r="J30" s="24"/>
      <c r="K30" s="25" t="str">
        <f t="shared" si="3"/>
        <v>5</v>
      </c>
      <c r="L30" s="23"/>
      <c r="M30" s="24"/>
      <c r="N30" s="123">
        <f t="shared" si="4"/>
        <v>20</v>
      </c>
      <c r="O30" s="23"/>
      <c r="P30" s="24"/>
      <c r="Q30" s="25" t="str">
        <f t="shared" si="5"/>
        <v>5</v>
      </c>
      <c r="R30" s="23"/>
      <c r="S30" s="24"/>
      <c r="T30" s="25" t="str">
        <f t="shared" si="6"/>
        <v>5</v>
      </c>
      <c r="U30" s="23"/>
      <c r="V30" s="24"/>
      <c r="W30" s="36" t="str">
        <f t="shared" si="7"/>
        <v>5</v>
      </c>
      <c r="X30" s="23"/>
      <c r="Y30" s="24"/>
      <c r="Z30" s="25" t="str">
        <f t="shared" si="8"/>
        <v>5</v>
      </c>
      <c r="AA30" s="23"/>
      <c r="AB30" s="24"/>
      <c r="AC30" s="25" t="str">
        <f t="shared" si="9"/>
        <v>5</v>
      </c>
      <c r="AD30" s="34"/>
      <c r="AE30" s="32"/>
      <c r="AF30" s="25"/>
      <c r="AG30" s="27">
        <f t="shared" si="10"/>
        <v>60</v>
      </c>
      <c r="AH30" s="28">
        <f>'6.Spieltag'!AJ30</f>
        <v>105</v>
      </c>
      <c r="AI30" s="29">
        <f>'6.Spieltag'!AK30</f>
        <v>11</v>
      </c>
      <c r="AJ30" s="30">
        <f t="shared" si="11"/>
        <v>165</v>
      </c>
      <c r="AK30" s="31">
        <f t="shared" si="12"/>
        <v>11</v>
      </c>
      <c r="AL30" s="1"/>
    </row>
    <row r="31" spans="1:38" ht="28.2" customHeight="1" thickBot="1" x14ac:dyDescent="0.3">
      <c r="A31" s="35">
        <f t="shared" ref="A31:A33" si="13">AK31</f>
        <v>19</v>
      </c>
      <c r="B31" s="27" t="str">
        <f>'6.Spieltag'!B31</f>
        <v>Silja04</v>
      </c>
      <c r="C31" s="23"/>
      <c r="D31" s="24"/>
      <c r="E31" s="36" t="str">
        <f t="shared" si="1"/>
        <v>5</v>
      </c>
      <c r="F31" s="23"/>
      <c r="G31" s="24"/>
      <c r="H31" s="36" t="str">
        <f t="shared" si="2"/>
        <v>5</v>
      </c>
      <c r="I31" s="23"/>
      <c r="J31" s="24"/>
      <c r="K31" s="25" t="str">
        <f t="shared" si="3"/>
        <v>5</v>
      </c>
      <c r="L31" s="23"/>
      <c r="M31" s="24"/>
      <c r="N31" s="123">
        <f t="shared" si="4"/>
        <v>20</v>
      </c>
      <c r="O31" s="23"/>
      <c r="P31" s="24"/>
      <c r="Q31" s="25" t="str">
        <f t="shared" si="5"/>
        <v>5</v>
      </c>
      <c r="R31" s="23"/>
      <c r="S31" s="24"/>
      <c r="T31" s="25" t="str">
        <f t="shared" si="6"/>
        <v>5</v>
      </c>
      <c r="U31" s="23"/>
      <c r="V31" s="24"/>
      <c r="W31" s="36" t="str">
        <f t="shared" si="7"/>
        <v>5</v>
      </c>
      <c r="X31" s="23"/>
      <c r="Y31" s="24"/>
      <c r="Z31" s="25" t="str">
        <f t="shared" si="8"/>
        <v>5</v>
      </c>
      <c r="AA31" s="23"/>
      <c r="AB31" s="24"/>
      <c r="AC31" s="25" t="str">
        <f t="shared" si="9"/>
        <v>5</v>
      </c>
      <c r="AD31" s="34"/>
      <c r="AE31" s="32"/>
      <c r="AF31" s="25"/>
      <c r="AG31" s="27">
        <f t="shared" si="10"/>
        <v>60</v>
      </c>
      <c r="AH31" s="28">
        <f>'6.Spieltag'!AJ31</f>
        <v>59</v>
      </c>
      <c r="AI31" s="29">
        <f>'6.Spieltag'!AK31</f>
        <v>20</v>
      </c>
      <c r="AJ31" s="30">
        <f t="shared" si="11"/>
        <v>119</v>
      </c>
      <c r="AK31" s="31">
        <f t="shared" si="12"/>
        <v>19</v>
      </c>
      <c r="AL31" s="1"/>
    </row>
    <row r="32" spans="1:38" ht="28.2" customHeight="1" thickBot="1" x14ac:dyDescent="0.3">
      <c r="A32" s="35">
        <f t="shared" si="13"/>
        <v>8</v>
      </c>
      <c r="B32" s="27" t="str">
        <f>'6.Spieltag'!B32</f>
        <v>SkillFailer</v>
      </c>
      <c r="C32" s="23"/>
      <c r="D32" s="24"/>
      <c r="E32" s="36" t="str">
        <f t="shared" si="1"/>
        <v>5</v>
      </c>
      <c r="F32" s="23"/>
      <c r="G32" s="24"/>
      <c r="H32" s="36" t="str">
        <f t="shared" si="2"/>
        <v>5</v>
      </c>
      <c r="I32" s="23"/>
      <c r="J32" s="24"/>
      <c r="K32" s="25" t="str">
        <f t="shared" si="3"/>
        <v>5</v>
      </c>
      <c r="L32" s="23"/>
      <c r="M32" s="24"/>
      <c r="N32" s="123">
        <f t="shared" si="4"/>
        <v>20</v>
      </c>
      <c r="O32" s="23"/>
      <c r="P32" s="24"/>
      <c r="Q32" s="25" t="str">
        <f t="shared" si="5"/>
        <v>5</v>
      </c>
      <c r="R32" s="23"/>
      <c r="S32" s="24"/>
      <c r="T32" s="25" t="str">
        <f t="shared" si="6"/>
        <v>5</v>
      </c>
      <c r="U32" s="23"/>
      <c r="V32" s="24"/>
      <c r="W32" s="36" t="str">
        <f t="shared" si="7"/>
        <v>5</v>
      </c>
      <c r="X32" s="23"/>
      <c r="Y32" s="24"/>
      <c r="Z32" s="25" t="str">
        <f t="shared" si="8"/>
        <v>5</v>
      </c>
      <c r="AA32" s="23"/>
      <c r="AB32" s="24"/>
      <c r="AC32" s="25" t="str">
        <f t="shared" si="9"/>
        <v>5</v>
      </c>
      <c r="AD32" s="34"/>
      <c r="AE32" s="32"/>
      <c r="AF32" s="25"/>
      <c r="AG32" s="27">
        <f t="shared" si="10"/>
        <v>60</v>
      </c>
      <c r="AH32" s="28">
        <f>'6.Spieltag'!AJ32</f>
        <v>108</v>
      </c>
      <c r="AI32" s="29">
        <f>'6.Spieltag'!AK32</f>
        <v>8</v>
      </c>
      <c r="AJ32" s="30">
        <f t="shared" si="11"/>
        <v>168</v>
      </c>
      <c r="AK32" s="31">
        <f t="shared" si="12"/>
        <v>8</v>
      </c>
      <c r="AL32" s="1"/>
    </row>
    <row r="33" spans="1:38" ht="28.2" customHeight="1" thickBot="1" x14ac:dyDescent="0.3">
      <c r="A33" s="35">
        <f t="shared" si="13"/>
        <v>22</v>
      </c>
      <c r="B33" s="27" t="str">
        <f>'6.Spieltag'!B33</f>
        <v>Tanja 04</v>
      </c>
      <c r="C33" s="23"/>
      <c r="D33" s="24"/>
      <c r="E33" s="36" t="str">
        <f t="shared" ref="E33" si="14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15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16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123">
        <f t="shared" si="4"/>
        <v>20</v>
      </c>
      <c r="O33" s="23"/>
      <c r="P33" s="24"/>
      <c r="Q33" s="25" t="str">
        <f t="shared" ref="Q33" si="1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1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5</v>
      </c>
      <c r="AD33" s="34"/>
      <c r="AE33" s="32"/>
      <c r="AF33" s="25"/>
      <c r="AG33" s="27">
        <f t="shared" ref="AG33" si="22">E33+H33+K33+N33+Q33+T33+W33+Z33+AC33+AF33</f>
        <v>60</v>
      </c>
      <c r="AH33" s="28">
        <f>'6.Spieltag'!AJ33</f>
        <v>46</v>
      </c>
      <c r="AI33" s="29">
        <f>'6.Spieltag'!AK33</f>
        <v>23</v>
      </c>
      <c r="AJ33" s="30">
        <f t="shared" ref="AJ33" si="23">AG33+AH33</f>
        <v>106</v>
      </c>
      <c r="AK33" s="31">
        <f t="shared" si="12"/>
        <v>22</v>
      </c>
      <c r="AL33" s="1"/>
    </row>
    <row r="34" spans="1:38" ht="28.2" customHeight="1" thickBot="1" x14ac:dyDescent="0.3">
      <c r="A34" s="35">
        <f t="shared" ref="A34" si="24">AK34</f>
        <v>20</v>
      </c>
      <c r="B34" s="27" t="str">
        <f>'6.Spieltag'!B34</f>
        <v>UltraGE</v>
      </c>
      <c r="C34" s="23"/>
      <c r="D34" s="24"/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2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123">
        <f t="shared" si="4"/>
        <v>20</v>
      </c>
      <c r="O34" s="23"/>
      <c r="P34" s="24"/>
      <c r="Q34" s="25" t="str">
        <f t="shared" ref="Q34" si="28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29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0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1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32">IF(OR(EXACT($AA$10,AA34)*(EXACT($AB$10,AB34)))=TRUE,$AJ$7,IF(($AB$10-$AA$10=AB34-AA34),$AJ$4,IF(OR(EXACT($AA$10&gt;$AB$10,AA34&gt;AB34)*EXACT($AA$10=$AB$10,AA34=AB34)*EXACT($AA$10&lt;$AB$10,AA34&lt;AB34)),$AJ$2,0)))</f>
        <v>5</v>
      </c>
      <c r="AD34" s="34"/>
      <c r="AE34" s="32"/>
      <c r="AF34" s="25"/>
      <c r="AG34" s="27">
        <f t="shared" ref="AG34" si="33">E34+H34+K34+N34+Q34+T34+W34+Z34+AC34+AF34</f>
        <v>60</v>
      </c>
      <c r="AH34" s="28">
        <f>'6.Spieltag'!AJ34</f>
        <v>58</v>
      </c>
      <c r="AI34" s="29">
        <f>'6.Spieltag'!AK34</f>
        <v>21</v>
      </c>
      <c r="AJ34" s="30">
        <f t="shared" ref="AJ34" si="34">AG34+AH34</f>
        <v>118</v>
      </c>
      <c r="AK34" s="31">
        <f t="shared" si="12"/>
        <v>20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18 B20:B32">
    <cfRule type="expression" dxfId="155" priority="19">
      <formula>($AG11&gt;40)</formula>
    </cfRule>
  </conditionalFormatting>
  <conditionalFormatting sqref="B19">
    <cfRule type="expression" dxfId="154" priority="7">
      <formula>($AG19&gt;40)</formula>
    </cfRule>
  </conditionalFormatting>
  <conditionalFormatting sqref="B33:B34">
    <cfRule type="expression" dxfId="153" priority="5">
      <formula>($AG33&gt;40)</formula>
    </cfRule>
  </conditionalFormatting>
  <conditionalFormatting sqref="B5">
    <cfRule type="cellIs" dxfId="152" priority="74" operator="equal">
      <formula>$L$6</formula>
    </cfRule>
  </conditionalFormatting>
  <conditionalFormatting sqref="AG1:AG1048576">
    <cfRule type="top10" dxfId="151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topLeftCell="B23"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61</v>
      </c>
      <c r="D4" s="71"/>
      <c r="E4" s="71"/>
      <c r="F4" s="70" t="s">
        <v>65</v>
      </c>
      <c r="G4" s="71"/>
      <c r="H4" s="71"/>
      <c r="I4" s="70" t="s">
        <v>14</v>
      </c>
      <c r="J4" s="71"/>
      <c r="K4" s="71"/>
      <c r="L4" s="70" t="s">
        <v>60</v>
      </c>
      <c r="M4" s="71"/>
      <c r="N4" s="71"/>
      <c r="O4" s="70" t="s">
        <v>104</v>
      </c>
      <c r="P4" s="71"/>
      <c r="Q4" s="71"/>
      <c r="R4" s="70" t="s">
        <v>17</v>
      </c>
      <c r="S4" s="71"/>
      <c r="T4" s="71"/>
      <c r="U4" s="70" t="s">
        <v>12</v>
      </c>
      <c r="V4" s="71"/>
      <c r="W4" s="71"/>
      <c r="X4" s="70" t="s">
        <v>62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64</v>
      </c>
      <c r="M6" s="73"/>
      <c r="N6" s="74"/>
      <c r="O6" s="69" t="s">
        <v>19</v>
      </c>
      <c r="P6" s="73"/>
      <c r="Q6" s="74"/>
      <c r="R6" s="69" t="s">
        <v>13</v>
      </c>
      <c r="S6" s="73"/>
      <c r="T6" s="74"/>
      <c r="U6" s="69" t="s">
        <v>15</v>
      </c>
      <c r="V6" s="73"/>
      <c r="W6" s="74"/>
      <c r="X6" s="69" t="s">
        <v>63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13</v>
      </c>
      <c r="B11" s="27" t="str">
        <f>'7.Spieltag'!B11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123">
        <f>IF(OR(EXACT($U$10,U11)*(EXACT($V$10,V11)))=TRUE,$AJ$7,IF(($V$10-$U$10=V11-U11),$AJ$4,IF(OR(EXACT($U$10&gt;$V$10,U11&gt;V11)*EXACT($U$10=$V$10,U11=V11)*EXACT($U$10&lt;$V$10,U11&lt;V11)),$AJ$2,0)))*2*2</f>
        <v>20</v>
      </c>
      <c r="X11" s="23"/>
      <c r="Y11" s="24"/>
      <c r="Z11" s="25" t="str">
        <f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>IF(OR(EXACT($AA$10,AA11)*(EXACT($AB$10,AB11)))=TRUE,$AJ$7,IF(($AB$10-$AA$10=AB11-AA11),$AJ$4,IF(OR(EXACT($AA$10&gt;$AB$10,AA11&gt;AB11)*EXACT($AA$10=$AB$10,AA11=AB11)*EXACT($AA$10&lt;$AB$10,AA11&lt;AB11)),$AJ$2,0)))</f>
        <v>5</v>
      </c>
      <c r="AD11" s="34"/>
      <c r="AE11" s="32"/>
      <c r="AF11" s="25"/>
      <c r="AG11" s="27">
        <f>E11+H11+K11+N11+Q11+T11+W11+Z11+AC11+AF11</f>
        <v>60</v>
      </c>
      <c r="AH11" s="28">
        <f>'7.Spieltag'!AJ11</f>
        <v>158</v>
      </c>
      <c r="AI11" s="29">
        <f>'7.Spieltag'!AK11</f>
        <v>13</v>
      </c>
      <c r="AJ11" s="30">
        <f>AG11+AH11</f>
        <v>218</v>
      </c>
      <c r="AK11" s="31">
        <f>RANK(AJ11,$AJ$11:$AJ$34)</f>
        <v>13</v>
      </c>
      <c r="AL11" s="1"/>
    </row>
    <row r="12" spans="1:38" ht="24.9" customHeight="1" thickBot="1" x14ac:dyDescent="0.3">
      <c r="A12" s="35">
        <f t="shared" ref="A12:A33" si="0">AK12</f>
        <v>24</v>
      </c>
      <c r="B12" s="27" t="str">
        <f>'7.Spieltag'!B12</f>
        <v>atschi91</v>
      </c>
      <c r="C12" s="23" t="s">
        <v>20</v>
      </c>
      <c r="D12" s="24" t="s">
        <v>105</v>
      </c>
      <c r="E12" s="36">
        <f t="shared" ref="E12:E32" si="1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2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105</v>
      </c>
      <c r="N12" s="25">
        <f t="shared" ref="N12:N32" si="4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20</v>
      </c>
      <c r="Q12" s="25">
        <f t="shared" ref="Q12:Q32" si="5">IF(OR(EXACT($O$10,O12)*(EXACT($P$10,P12)))=TRUE,$AJ$7,IF(($P$10-$O$10=P12-O12),$AJ$4,IF(OR(EXACT($O$10&gt;$P$10,O12&gt;P12)*EXACT($O$10=$P$10,O12=P12)*EXACT($O$10&lt;$P$10,O12&lt;P12)),$AJ$2,0)))</f>
        <v>0</v>
      </c>
      <c r="R12" s="23" t="s">
        <v>105</v>
      </c>
      <c r="S12" s="24" t="s">
        <v>3</v>
      </c>
      <c r="T12" s="25">
        <f t="shared" ref="T12:T32" si="6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123">
        <f t="shared" ref="W12:W34" si="7">IF(OR(EXACT($U$10,U12)*(EXACT($V$10,V12)))=TRUE,$AJ$7,IF(($V$10-$U$10=V12-U12),$AJ$4,IF(OR(EXACT($U$10&gt;$V$10,U12&gt;V12)*EXACT($U$10=$V$10,U12=V12)*EXACT($U$10&lt;$V$10,U12&lt;V12)),$AJ$2,0)))*2*2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20</v>
      </c>
      <c r="AC12" s="25">
        <f t="shared" ref="AC12:AC32" si="9">IF(OR(EXACT($AA$10,AA12)*(EXACT($AB$10,AB12)))=TRUE,$AJ$7,IF(($AB$10-$AA$10=AB12-AA12),$AJ$4,IF(OR(EXACT($AA$10&gt;$AB$10,AA12&gt;AB12)*EXACT($AA$10=$AB$10,AA12=AB12)*EXACT($AA$10&lt;$AB$10,AA12&lt;AB12)),$AJ$2,0)))</f>
        <v>0</v>
      </c>
      <c r="AD12" s="34"/>
      <c r="AE12" s="32"/>
      <c r="AF12" s="25"/>
      <c r="AG12" s="27">
        <f t="shared" ref="AG12:AG32" si="10">E12+H12+K12+N12+Q12+T12+W12+Z12+AC12+AF12</f>
        <v>0</v>
      </c>
      <c r="AH12" s="28">
        <f>'7.Spieltag'!AJ12</f>
        <v>67</v>
      </c>
      <c r="AI12" s="29">
        <f>'7.Spieltag'!AK12</f>
        <v>24</v>
      </c>
      <c r="AJ12" s="30">
        <f t="shared" ref="AJ12:AJ32" si="11">AG12+AH12</f>
        <v>67</v>
      </c>
      <c r="AK12" s="31">
        <f t="shared" ref="AK12:AK34" si="12">RANK(AJ12,$AJ$11:$AJ$34)</f>
        <v>24</v>
      </c>
    </row>
    <row r="13" spans="1:38" ht="24.9" customHeight="1" thickBot="1" x14ac:dyDescent="0.3">
      <c r="A13" s="35">
        <f t="shared" si="0"/>
        <v>6</v>
      </c>
      <c r="B13" s="27" t="str">
        <f>'7.Spieltag'!B13</f>
        <v>cilli37</v>
      </c>
      <c r="C13" s="23"/>
      <c r="D13" s="24"/>
      <c r="E13" s="36" t="str">
        <f t="shared" si="1"/>
        <v>5</v>
      </c>
      <c r="F13" s="23"/>
      <c r="G13" s="24"/>
      <c r="H13" s="36" t="str">
        <f t="shared" si="2"/>
        <v>5</v>
      </c>
      <c r="I13" s="23"/>
      <c r="J13" s="24"/>
      <c r="K13" s="25" t="str">
        <f t="shared" si="3"/>
        <v>5</v>
      </c>
      <c r="L13" s="23"/>
      <c r="M13" s="24"/>
      <c r="N13" s="25" t="str">
        <f t="shared" si="4"/>
        <v>5</v>
      </c>
      <c r="O13" s="23"/>
      <c r="P13" s="24"/>
      <c r="Q13" s="25" t="str">
        <f t="shared" si="5"/>
        <v>5</v>
      </c>
      <c r="R13" s="23"/>
      <c r="S13" s="24"/>
      <c r="T13" s="25" t="str">
        <f t="shared" si="6"/>
        <v>5</v>
      </c>
      <c r="U13" s="23"/>
      <c r="V13" s="24"/>
      <c r="W13" s="123">
        <f t="shared" si="7"/>
        <v>20</v>
      </c>
      <c r="X13" s="23"/>
      <c r="Y13" s="24"/>
      <c r="Z13" s="25" t="str">
        <f t="shared" si="8"/>
        <v>5</v>
      </c>
      <c r="AA13" s="23"/>
      <c r="AB13" s="24"/>
      <c r="AC13" s="25" t="str">
        <f t="shared" si="9"/>
        <v>5</v>
      </c>
      <c r="AD13" s="34"/>
      <c r="AE13" s="32"/>
      <c r="AF13" s="25"/>
      <c r="AG13" s="27">
        <f t="shared" si="10"/>
        <v>60</v>
      </c>
      <c r="AH13" s="28">
        <f>'7.Spieltag'!AJ13</f>
        <v>170</v>
      </c>
      <c r="AI13" s="29">
        <f>'7.Spieltag'!AK13</f>
        <v>6</v>
      </c>
      <c r="AJ13" s="30">
        <f t="shared" si="11"/>
        <v>230</v>
      </c>
      <c r="AK13" s="31">
        <f t="shared" si="12"/>
        <v>6</v>
      </c>
    </row>
    <row r="14" spans="1:38" ht="24.9" customHeight="1" thickBot="1" x14ac:dyDescent="0.3">
      <c r="A14" s="35">
        <f t="shared" si="0"/>
        <v>10</v>
      </c>
      <c r="B14" s="27" t="str">
        <f>'7.Spieltag'!B14</f>
        <v>Fabian1904</v>
      </c>
      <c r="C14" s="23"/>
      <c r="D14" s="24"/>
      <c r="E14" s="36" t="str">
        <f t="shared" si="1"/>
        <v>5</v>
      </c>
      <c r="F14" s="23"/>
      <c r="G14" s="24"/>
      <c r="H14" s="36" t="str">
        <f t="shared" si="2"/>
        <v>5</v>
      </c>
      <c r="I14" s="23"/>
      <c r="J14" s="24"/>
      <c r="K14" s="25" t="str">
        <f t="shared" si="3"/>
        <v>5</v>
      </c>
      <c r="L14" s="23"/>
      <c r="M14" s="24"/>
      <c r="N14" s="25" t="str">
        <f t="shared" si="4"/>
        <v>5</v>
      </c>
      <c r="O14" s="23"/>
      <c r="P14" s="24"/>
      <c r="Q14" s="25" t="str">
        <f t="shared" si="5"/>
        <v>5</v>
      </c>
      <c r="R14" s="23"/>
      <c r="S14" s="24"/>
      <c r="T14" s="25" t="str">
        <f t="shared" si="6"/>
        <v>5</v>
      </c>
      <c r="U14" s="23"/>
      <c r="V14" s="24"/>
      <c r="W14" s="123">
        <f t="shared" si="7"/>
        <v>20</v>
      </c>
      <c r="X14" s="23"/>
      <c r="Y14" s="24"/>
      <c r="Z14" s="25" t="str">
        <f t="shared" si="8"/>
        <v>5</v>
      </c>
      <c r="AA14" s="23"/>
      <c r="AB14" s="24"/>
      <c r="AC14" s="25" t="str">
        <f t="shared" si="9"/>
        <v>5</v>
      </c>
      <c r="AD14" s="34"/>
      <c r="AE14" s="32"/>
      <c r="AF14" s="25"/>
      <c r="AG14" s="27">
        <f t="shared" si="10"/>
        <v>60</v>
      </c>
      <c r="AH14" s="28">
        <f>'7.Spieltag'!AJ14</f>
        <v>167</v>
      </c>
      <c r="AI14" s="29">
        <f>'7.Spieltag'!AK14</f>
        <v>10</v>
      </c>
      <c r="AJ14" s="30">
        <f t="shared" si="11"/>
        <v>227</v>
      </c>
      <c r="AK14" s="31">
        <f t="shared" si="12"/>
        <v>10</v>
      </c>
    </row>
    <row r="15" spans="1:38" ht="24.9" customHeight="1" thickBot="1" x14ac:dyDescent="0.3">
      <c r="A15" s="35">
        <f t="shared" si="0"/>
        <v>8</v>
      </c>
      <c r="B15" s="27" t="str">
        <f>'7.Spieltag'!B15</f>
        <v>Franzi 04</v>
      </c>
      <c r="C15" s="23"/>
      <c r="D15" s="24"/>
      <c r="E15" s="36" t="str">
        <f t="shared" si="1"/>
        <v>5</v>
      </c>
      <c r="F15" s="23"/>
      <c r="G15" s="24"/>
      <c r="H15" s="36" t="str">
        <f t="shared" si="2"/>
        <v>5</v>
      </c>
      <c r="I15" s="23"/>
      <c r="J15" s="24"/>
      <c r="K15" s="25" t="str">
        <f t="shared" si="3"/>
        <v>5</v>
      </c>
      <c r="L15" s="23"/>
      <c r="M15" s="24"/>
      <c r="N15" s="25" t="str">
        <f t="shared" si="4"/>
        <v>5</v>
      </c>
      <c r="O15" s="23"/>
      <c r="P15" s="24"/>
      <c r="Q15" s="25" t="str">
        <f t="shared" si="5"/>
        <v>5</v>
      </c>
      <c r="R15" s="23"/>
      <c r="S15" s="24"/>
      <c r="T15" s="25" t="str">
        <f t="shared" si="6"/>
        <v>5</v>
      </c>
      <c r="U15" s="23"/>
      <c r="V15" s="24"/>
      <c r="W15" s="123">
        <f t="shared" si="7"/>
        <v>20</v>
      </c>
      <c r="X15" s="23"/>
      <c r="Y15" s="24"/>
      <c r="Z15" s="25" t="str">
        <f t="shared" si="8"/>
        <v>5</v>
      </c>
      <c r="AA15" s="23"/>
      <c r="AB15" s="24"/>
      <c r="AC15" s="25" t="str">
        <f t="shared" si="9"/>
        <v>5</v>
      </c>
      <c r="AD15" s="34"/>
      <c r="AE15" s="32"/>
      <c r="AF15" s="25"/>
      <c r="AG15" s="27">
        <f t="shared" si="10"/>
        <v>60</v>
      </c>
      <c r="AH15" s="28">
        <f>'7.Spieltag'!AJ15</f>
        <v>168</v>
      </c>
      <c r="AI15" s="29">
        <f>'7.Spieltag'!AK15</f>
        <v>8</v>
      </c>
      <c r="AJ15" s="30">
        <f t="shared" si="11"/>
        <v>228</v>
      </c>
      <c r="AK15" s="31">
        <f t="shared" si="12"/>
        <v>8</v>
      </c>
      <c r="AL15" s="1"/>
    </row>
    <row r="16" spans="1:38" ht="24.9" customHeight="1" thickBot="1" x14ac:dyDescent="0.3">
      <c r="A16" s="35">
        <f t="shared" si="0"/>
        <v>3</v>
      </c>
      <c r="B16" s="27" t="str">
        <f>'7.Spieltag'!B16</f>
        <v>gaby04</v>
      </c>
      <c r="C16" s="23"/>
      <c r="D16" s="24"/>
      <c r="E16" s="36" t="str">
        <f t="shared" si="1"/>
        <v>5</v>
      </c>
      <c r="F16" s="23"/>
      <c r="G16" s="24"/>
      <c r="H16" s="36" t="str">
        <f t="shared" si="2"/>
        <v>5</v>
      </c>
      <c r="I16" s="23"/>
      <c r="J16" s="24"/>
      <c r="K16" s="25" t="str">
        <f t="shared" si="3"/>
        <v>5</v>
      </c>
      <c r="L16" s="23"/>
      <c r="M16" s="24"/>
      <c r="N16" s="25" t="str">
        <f t="shared" si="4"/>
        <v>5</v>
      </c>
      <c r="O16" s="23"/>
      <c r="P16" s="24"/>
      <c r="Q16" s="25" t="str">
        <f t="shared" si="5"/>
        <v>5</v>
      </c>
      <c r="R16" s="23"/>
      <c r="S16" s="24"/>
      <c r="T16" s="25" t="str">
        <f t="shared" si="6"/>
        <v>5</v>
      </c>
      <c r="U16" s="23"/>
      <c r="V16" s="24"/>
      <c r="W16" s="123">
        <f t="shared" si="7"/>
        <v>20</v>
      </c>
      <c r="X16" s="23"/>
      <c r="Y16" s="24"/>
      <c r="Z16" s="25" t="str">
        <f t="shared" si="8"/>
        <v>5</v>
      </c>
      <c r="AA16" s="23"/>
      <c r="AB16" s="24"/>
      <c r="AC16" s="25" t="str">
        <f t="shared" si="9"/>
        <v>5</v>
      </c>
      <c r="AD16" s="34"/>
      <c r="AE16" s="32"/>
      <c r="AF16" s="25"/>
      <c r="AG16" s="27">
        <f t="shared" si="10"/>
        <v>60</v>
      </c>
      <c r="AH16" s="28">
        <f>'7.Spieltag'!AJ16</f>
        <v>172</v>
      </c>
      <c r="AI16" s="29">
        <f>'7.Spieltag'!AK16</f>
        <v>3</v>
      </c>
      <c r="AJ16" s="30">
        <f t="shared" si="11"/>
        <v>232</v>
      </c>
      <c r="AK16" s="31">
        <f t="shared" si="12"/>
        <v>3</v>
      </c>
      <c r="AL16" s="1"/>
    </row>
    <row r="17" spans="1:38" ht="24.9" customHeight="1" thickBot="1" x14ac:dyDescent="0.3">
      <c r="A17" s="35">
        <f t="shared" si="0"/>
        <v>15</v>
      </c>
      <c r="B17" s="27" t="str">
        <f>'7.Spieltag'!B17</f>
        <v>Gudrun</v>
      </c>
      <c r="C17" s="23"/>
      <c r="D17" s="24"/>
      <c r="E17" s="36" t="str">
        <f t="shared" si="1"/>
        <v>5</v>
      </c>
      <c r="F17" s="23"/>
      <c r="G17" s="24"/>
      <c r="H17" s="36" t="str">
        <f t="shared" si="2"/>
        <v>5</v>
      </c>
      <c r="I17" s="23"/>
      <c r="J17" s="24"/>
      <c r="K17" s="25" t="str">
        <f t="shared" si="3"/>
        <v>5</v>
      </c>
      <c r="L17" s="23"/>
      <c r="M17" s="24"/>
      <c r="N17" s="25" t="str">
        <f t="shared" si="4"/>
        <v>5</v>
      </c>
      <c r="O17" s="23"/>
      <c r="P17" s="24"/>
      <c r="Q17" s="25" t="str">
        <f t="shared" si="5"/>
        <v>5</v>
      </c>
      <c r="R17" s="23"/>
      <c r="S17" s="24"/>
      <c r="T17" s="25" t="str">
        <f t="shared" si="6"/>
        <v>5</v>
      </c>
      <c r="U17" s="23"/>
      <c r="V17" s="24"/>
      <c r="W17" s="123">
        <f t="shared" si="7"/>
        <v>20</v>
      </c>
      <c r="X17" s="23"/>
      <c r="Y17" s="24"/>
      <c r="Z17" s="25" t="str">
        <f t="shared" si="8"/>
        <v>5</v>
      </c>
      <c r="AA17" s="23"/>
      <c r="AB17" s="24"/>
      <c r="AC17" s="25" t="str">
        <f t="shared" si="9"/>
        <v>5</v>
      </c>
      <c r="AD17" s="34"/>
      <c r="AE17" s="32"/>
      <c r="AF17" s="25"/>
      <c r="AG17" s="27">
        <f t="shared" si="10"/>
        <v>60</v>
      </c>
      <c r="AH17" s="28">
        <f>'7.Spieltag'!AJ17</f>
        <v>149</v>
      </c>
      <c r="AI17" s="29">
        <f>'7.Spieltag'!AK17</f>
        <v>15</v>
      </c>
      <c r="AJ17" s="30">
        <f t="shared" si="11"/>
        <v>209</v>
      </c>
      <c r="AK17" s="31">
        <f t="shared" si="12"/>
        <v>15</v>
      </c>
      <c r="AL17" s="1"/>
    </row>
    <row r="18" spans="1:38" ht="24.9" customHeight="1" thickBot="1" x14ac:dyDescent="0.3">
      <c r="A18" s="35">
        <f t="shared" si="0"/>
        <v>1</v>
      </c>
      <c r="B18" s="27" t="str">
        <f>'7.Spieltag'!B18</f>
        <v>Hans 04</v>
      </c>
      <c r="C18" s="23"/>
      <c r="D18" s="24"/>
      <c r="E18" s="36" t="str">
        <f t="shared" si="1"/>
        <v>5</v>
      </c>
      <c r="F18" s="23"/>
      <c r="G18" s="24"/>
      <c r="H18" s="36" t="str">
        <f t="shared" si="2"/>
        <v>5</v>
      </c>
      <c r="I18" s="23"/>
      <c r="J18" s="24"/>
      <c r="K18" s="25" t="str">
        <f t="shared" si="3"/>
        <v>5</v>
      </c>
      <c r="L18" s="23"/>
      <c r="M18" s="24"/>
      <c r="N18" s="25" t="str">
        <f t="shared" si="4"/>
        <v>5</v>
      </c>
      <c r="O18" s="23"/>
      <c r="P18" s="24"/>
      <c r="Q18" s="25" t="str">
        <f t="shared" si="5"/>
        <v>5</v>
      </c>
      <c r="R18" s="23"/>
      <c r="S18" s="24"/>
      <c r="T18" s="25" t="str">
        <f t="shared" si="6"/>
        <v>5</v>
      </c>
      <c r="U18" s="23"/>
      <c r="V18" s="24"/>
      <c r="W18" s="123">
        <f t="shared" si="7"/>
        <v>20</v>
      </c>
      <c r="X18" s="23"/>
      <c r="Y18" s="24"/>
      <c r="Z18" s="25" t="str">
        <f t="shared" si="8"/>
        <v>5</v>
      </c>
      <c r="AA18" s="23"/>
      <c r="AB18" s="24"/>
      <c r="AC18" s="25" t="str">
        <f t="shared" si="9"/>
        <v>5</v>
      </c>
      <c r="AD18" s="34"/>
      <c r="AE18" s="32"/>
      <c r="AF18" s="25"/>
      <c r="AG18" s="27">
        <f t="shared" si="10"/>
        <v>60</v>
      </c>
      <c r="AH18" s="28">
        <f>'7.Spieltag'!AJ18</f>
        <v>177</v>
      </c>
      <c r="AI18" s="29">
        <f>'7.Spieltag'!AK18</f>
        <v>1</v>
      </c>
      <c r="AJ18" s="30">
        <f t="shared" si="11"/>
        <v>237</v>
      </c>
      <c r="AK18" s="31">
        <f t="shared" si="12"/>
        <v>1</v>
      </c>
      <c r="AL18" s="1"/>
    </row>
    <row r="19" spans="1:38" ht="24.9" customHeight="1" thickBot="1" x14ac:dyDescent="0.3">
      <c r="A19" s="35">
        <f t="shared" si="0"/>
        <v>7</v>
      </c>
      <c r="B19" s="27" t="str">
        <f>'7.Spieltag'!B19</f>
        <v>Jubby</v>
      </c>
      <c r="C19" s="23"/>
      <c r="D19" s="24"/>
      <c r="E19" s="36" t="str">
        <f t="shared" si="1"/>
        <v>5</v>
      </c>
      <c r="F19" s="23"/>
      <c r="G19" s="24"/>
      <c r="H19" s="36" t="str">
        <f t="shared" si="2"/>
        <v>5</v>
      </c>
      <c r="I19" s="23"/>
      <c r="J19" s="24"/>
      <c r="K19" s="25" t="str">
        <f t="shared" si="3"/>
        <v>5</v>
      </c>
      <c r="L19" s="23"/>
      <c r="M19" s="24"/>
      <c r="N19" s="25" t="str">
        <f t="shared" si="4"/>
        <v>5</v>
      </c>
      <c r="O19" s="23"/>
      <c r="P19" s="24"/>
      <c r="Q19" s="25" t="str">
        <f t="shared" si="5"/>
        <v>5</v>
      </c>
      <c r="R19" s="23"/>
      <c r="S19" s="24"/>
      <c r="T19" s="25" t="str">
        <f t="shared" si="6"/>
        <v>5</v>
      </c>
      <c r="U19" s="23"/>
      <c r="V19" s="24"/>
      <c r="W19" s="123">
        <f t="shared" si="7"/>
        <v>20</v>
      </c>
      <c r="X19" s="23"/>
      <c r="Y19" s="24"/>
      <c r="Z19" s="25" t="str">
        <f t="shared" si="8"/>
        <v>5</v>
      </c>
      <c r="AA19" s="23"/>
      <c r="AB19" s="24"/>
      <c r="AC19" s="25" t="str">
        <f t="shared" si="9"/>
        <v>5</v>
      </c>
      <c r="AD19" s="34"/>
      <c r="AE19" s="32"/>
      <c r="AF19" s="25"/>
      <c r="AG19" s="27">
        <f t="shared" si="10"/>
        <v>60</v>
      </c>
      <c r="AH19" s="28">
        <f>'7.Spieltag'!AJ19</f>
        <v>169</v>
      </c>
      <c r="AI19" s="29">
        <f>'7.Spieltag'!AK19</f>
        <v>7</v>
      </c>
      <c r="AJ19" s="30">
        <f t="shared" si="11"/>
        <v>229</v>
      </c>
      <c r="AK19" s="31">
        <f t="shared" si="12"/>
        <v>7</v>
      </c>
      <c r="AL19" s="1"/>
    </row>
    <row r="20" spans="1:38" ht="24.9" customHeight="1" thickBot="1" x14ac:dyDescent="0.3">
      <c r="A20" s="35">
        <f t="shared" si="0"/>
        <v>2</v>
      </c>
      <c r="B20" s="27" t="str">
        <f>'7.Spieltag'!B20</f>
        <v>Lola04</v>
      </c>
      <c r="C20" s="23"/>
      <c r="D20" s="24"/>
      <c r="E20" s="36" t="str">
        <f t="shared" si="1"/>
        <v>5</v>
      </c>
      <c r="F20" s="23"/>
      <c r="G20" s="24"/>
      <c r="H20" s="36" t="str">
        <f t="shared" si="2"/>
        <v>5</v>
      </c>
      <c r="I20" s="23"/>
      <c r="J20" s="24"/>
      <c r="K20" s="25" t="str">
        <f t="shared" si="3"/>
        <v>5</v>
      </c>
      <c r="L20" s="23"/>
      <c r="M20" s="24"/>
      <c r="N20" s="25" t="str">
        <f t="shared" si="4"/>
        <v>5</v>
      </c>
      <c r="O20" s="23"/>
      <c r="P20" s="24"/>
      <c r="Q20" s="25" t="str">
        <f t="shared" si="5"/>
        <v>5</v>
      </c>
      <c r="R20" s="23"/>
      <c r="S20" s="24"/>
      <c r="T20" s="25" t="str">
        <f t="shared" si="6"/>
        <v>5</v>
      </c>
      <c r="U20" s="23"/>
      <c r="V20" s="24"/>
      <c r="W20" s="123">
        <f t="shared" si="7"/>
        <v>20</v>
      </c>
      <c r="X20" s="23"/>
      <c r="Y20" s="24"/>
      <c r="Z20" s="25" t="str">
        <f t="shared" si="8"/>
        <v>5</v>
      </c>
      <c r="AA20" s="23"/>
      <c r="AB20" s="24"/>
      <c r="AC20" s="25" t="str">
        <f t="shared" si="9"/>
        <v>5</v>
      </c>
      <c r="AD20" s="34"/>
      <c r="AE20" s="32"/>
      <c r="AF20" s="25"/>
      <c r="AG20" s="27">
        <f t="shared" si="10"/>
        <v>60</v>
      </c>
      <c r="AH20" s="28">
        <f>'7.Spieltag'!AJ20</f>
        <v>175</v>
      </c>
      <c r="AI20" s="29">
        <f>'7.Spieltag'!AK20</f>
        <v>2</v>
      </c>
      <c r="AJ20" s="30">
        <f t="shared" si="11"/>
        <v>235</v>
      </c>
      <c r="AK20" s="31">
        <f t="shared" si="12"/>
        <v>2</v>
      </c>
      <c r="AL20" s="1"/>
    </row>
    <row r="21" spans="1:38" ht="24.9" customHeight="1" thickBot="1" x14ac:dyDescent="0.3">
      <c r="A21" s="35">
        <f t="shared" si="0"/>
        <v>12</v>
      </c>
      <c r="B21" s="27" t="str">
        <f>'7.Spieltag'!B21</f>
        <v>Master1</v>
      </c>
      <c r="C21" s="23"/>
      <c r="D21" s="24"/>
      <c r="E21" s="36" t="str">
        <f t="shared" si="1"/>
        <v>5</v>
      </c>
      <c r="F21" s="23"/>
      <c r="G21" s="24"/>
      <c r="H21" s="36" t="str">
        <f t="shared" si="2"/>
        <v>5</v>
      </c>
      <c r="I21" s="23"/>
      <c r="J21" s="24"/>
      <c r="K21" s="25" t="str">
        <f t="shared" si="3"/>
        <v>5</v>
      </c>
      <c r="L21" s="23"/>
      <c r="M21" s="24"/>
      <c r="N21" s="25" t="str">
        <f t="shared" si="4"/>
        <v>5</v>
      </c>
      <c r="O21" s="23"/>
      <c r="P21" s="24"/>
      <c r="Q21" s="25" t="str">
        <f t="shared" si="5"/>
        <v>5</v>
      </c>
      <c r="R21" s="23"/>
      <c r="S21" s="24"/>
      <c r="T21" s="25" t="str">
        <f t="shared" si="6"/>
        <v>5</v>
      </c>
      <c r="U21" s="23"/>
      <c r="V21" s="24"/>
      <c r="W21" s="123">
        <f t="shared" si="7"/>
        <v>20</v>
      </c>
      <c r="X21" s="23"/>
      <c r="Y21" s="24"/>
      <c r="Z21" s="25" t="str">
        <f t="shared" si="8"/>
        <v>5</v>
      </c>
      <c r="AA21" s="23"/>
      <c r="AB21" s="24"/>
      <c r="AC21" s="25" t="str">
        <f t="shared" si="9"/>
        <v>5</v>
      </c>
      <c r="AD21" s="34"/>
      <c r="AE21" s="32"/>
      <c r="AF21" s="25"/>
      <c r="AG21" s="27">
        <f t="shared" si="10"/>
        <v>60</v>
      </c>
      <c r="AH21" s="28">
        <f>'7.Spieltag'!AJ21</f>
        <v>163</v>
      </c>
      <c r="AI21" s="29">
        <f>'7.Spieltag'!AK21</f>
        <v>12</v>
      </c>
      <c r="AJ21" s="30">
        <f t="shared" si="11"/>
        <v>223</v>
      </c>
      <c r="AK21" s="31">
        <f t="shared" si="12"/>
        <v>12</v>
      </c>
      <c r="AL21" s="1"/>
    </row>
    <row r="22" spans="1:38" ht="24.9" customHeight="1" thickBot="1" x14ac:dyDescent="0.3">
      <c r="A22" s="35">
        <f t="shared" si="0"/>
        <v>21</v>
      </c>
      <c r="B22" s="27" t="str">
        <f>'7.Spieltag'!B22</f>
        <v>Mike04</v>
      </c>
      <c r="C22" s="23"/>
      <c r="D22" s="24"/>
      <c r="E22" s="36" t="str">
        <f t="shared" si="1"/>
        <v>5</v>
      </c>
      <c r="F22" s="23"/>
      <c r="G22" s="24"/>
      <c r="H22" s="36" t="str">
        <f t="shared" si="2"/>
        <v>5</v>
      </c>
      <c r="I22" s="23"/>
      <c r="J22" s="24"/>
      <c r="K22" s="25" t="str">
        <f t="shared" si="3"/>
        <v>5</v>
      </c>
      <c r="L22" s="23"/>
      <c r="M22" s="24"/>
      <c r="N22" s="25" t="str">
        <f t="shared" si="4"/>
        <v>5</v>
      </c>
      <c r="O22" s="23"/>
      <c r="P22" s="24"/>
      <c r="Q22" s="25" t="str">
        <f t="shared" si="5"/>
        <v>5</v>
      </c>
      <c r="R22" s="23"/>
      <c r="S22" s="24"/>
      <c r="T22" s="25" t="str">
        <f t="shared" si="6"/>
        <v>5</v>
      </c>
      <c r="U22" s="23"/>
      <c r="V22" s="24"/>
      <c r="W22" s="123">
        <f t="shared" si="7"/>
        <v>20</v>
      </c>
      <c r="X22" s="23"/>
      <c r="Y22" s="24"/>
      <c r="Z22" s="25" t="str">
        <f t="shared" si="8"/>
        <v>5</v>
      </c>
      <c r="AA22" s="23"/>
      <c r="AB22" s="24"/>
      <c r="AC22" s="25" t="str">
        <f t="shared" si="9"/>
        <v>5</v>
      </c>
      <c r="AD22" s="34"/>
      <c r="AE22" s="32"/>
      <c r="AF22" s="25"/>
      <c r="AG22" s="27">
        <f t="shared" si="10"/>
        <v>60</v>
      </c>
      <c r="AH22" s="28">
        <f>'7.Spieltag'!AJ22</f>
        <v>112</v>
      </c>
      <c r="AI22" s="29">
        <f>'7.Spieltag'!AK22</f>
        <v>21</v>
      </c>
      <c r="AJ22" s="30">
        <f t="shared" si="11"/>
        <v>172</v>
      </c>
      <c r="AK22" s="31">
        <f t="shared" si="12"/>
        <v>21</v>
      </c>
      <c r="AL22" s="1"/>
    </row>
    <row r="23" spans="1:38" ht="24.9" customHeight="1" thickBot="1" x14ac:dyDescent="0.3">
      <c r="A23" s="35">
        <f t="shared" si="0"/>
        <v>4</v>
      </c>
      <c r="B23" s="27" t="str">
        <f>'7.Spieltag'!B23</f>
        <v>ralle04</v>
      </c>
      <c r="C23" s="23"/>
      <c r="D23" s="24"/>
      <c r="E23" s="36" t="str">
        <f t="shared" si="1"/>
        <v>5</v>
      </c>
      <c r="F23" s="23"/>
      <c r="G23" s="24"/>
      <c r="H23" s="36" t="str">
        <f t="shared" si="2"/>
        <v>5</v>
      </c>
      <c r="I23" s="23"/>
      <c r="J23" s="24"/>
      <c r="K23" s="25" t="str">
        <f t="shared" si="3"/>
        <v>5</v>
      </c>
      <c r="L23" s="23"/>
      <c r="M23" s="24"/>
      <c r="N23" s="25" t="str">
        <f t="shared" si="4"/>
        <v>5</v>
      </c>
      <c r="O23" s="23"/>
      <c r="P23" s="24"/>
      <c r="Q23" s="25" t="str">
        <f t="shared" si="5"/>
        <v>5</v>
      </c>
      <c r="R23" s="23"/>
      <c r="S23" s="24"/>
      <c r="T23" s="25" t="str">
        <f t="shared" si="6"/>
        <v>5</v>
      </c>
      <c r="U23" s="23"/>
      <c r="V23" s="24"/>
      <c r="W23" s="123">
        <f t="shared" si="7"/>
        <v>20</v>
      </c>
      <c r="X23" s="23"/>
      <c r="Y23" s="24"/>
      <c r="Z23" s="25" t="str">
        <f t="shared" si="8"/>
        <v>5</v>
      </c>
      <c r="AA23" s="23"/>
      <c r="AB23" s="24"/>
      <c r="AC23" s="25" t="str">
        <f t="shared" si="9"/>
        <v>5</v>
      </c>
      <c r="AD23" s="34"/>
      <c r="AE23" s="32"/>
      <c r="AF23" s="25"/>
      <c r="AG23" s="27">
        <f t="shared" si="10"/>
        <v>60</v>
      </c>
      <c r="AH23" s="28">
        <f>'7.Spieltag'!AJ23</f>
        <v>171</v>
      </c>
      <c r="AI23" s="29">
        <f>'7.Spieltag'!AK23</f>
        <v>4</v>
      </c>
      <c r="AJ23" s="30">
        <f t="shared" si="11"/>
        <v>231</v>
      </c>
      <c r="AK23" s="31">
        <f t="shared" si="12"/>
        <v>4</v>
      </c>
      <c r="AL23" s="1"/>
    </row>
    <row r="24" spans="1:38" ht="24.9" customHeight="1" thickBot="1" x14ac:dyDescent="0.3">
      <c r="A24" s="35">
        <f t="shared" si="0"/>
        <v>18</v>
      </c>
      <c r="B24" s="27" t="str">
        <f>'7.Spieltag'!B24</f>
        <v>Reinhold</v>
      </c>
      <c r="C24" s="23"/>
      <c r="D24" s="24"/>
      <c r="E24" s="36" t="str">
        <f t="shared" si="1"/>
        <v>5</v>
      </c>
      <c r="F24" s="23"/>
      <c r="G24" s="24"/>
      <c r="H24" s="36" t="str">
        <f t="shared" si="2"/>
        <v>5</v>
      </c>
      <c r="I24" s="23"/>
      <c r="J24" s="24"/>
      <c r="K24" s="25" t="str">
        <f t="shared" si="3"/>
        <v>5</v>
      </c>
      <c r="L24" s="23"/>
      <c r="M24" s="24"/>
      <c r="N24" s="25" t="str">
        <f t="shared" si="4"/>
        <v>5</v>
      </c>
      <c r="O24" s="23"/>
      <c r="P24" s="24"/>
      <c r="Q24" s="25" t="str">
        <f t="shared" si="5"/>
        <v>5</v>
      </c>
      <c r="R24" s="23"/>
      <c r="S24" s="24"/>
      <c r="T24" s="25" t="str">
        <f t="shared" si="6"/>
        <v>5</v>
      </c>
      <c r="U24" s="23"/>
      <c r="V24" s="24"/>
      <c r="W24" s="123">
        <f t="shared" si="7"/>
        <v>20</v>
      </c>
      <c r="X24" s="23"/>
      <c r="Y24" s="24"/>
      <c r="Z24" s="25" t="str">
        <f t="shared" si="8"/>
        <v>5</v>
      </c>
      <c r="AA24" s="23"/>
      <c r="AB24" s="24"/>
      <c r="AC24" s="25" t="str">
        <f t="shared" si="9"/>
        <v>5</v>
      </c>
      <c r="AD24" s="34"/>
      <c r="AE24" s="32"/>
      <c r="AF24" s="25"/>
      <c r="AG24" s="27">
        <f t="shared" si="10"/>
        <v>60</v>
      </c>
      <c r="AH24" s="28">
        <f>'7.Spieltag'!AJ24</f>
        <v>128</v>
      </c>
      <c r="AI24" s="29">
        <f>'7.Spieltag'!AK24</f>
        <v>18</v>
      </c>
      <c r="AJ24" s="30">
        <f t="shared" si="11"/>
        <v>188</v>
      </c>
      <c r="AK24" s="31">
        <f t="shared" si="12"/>
        <v>18</v>
      </c>
      <c r="AL24" s="1"/>
    </row>
    <row r="25" spans="1:38" ht="24.9" customHeight="1" thickBot="1" x14ac:dyDescent="0.3">
      <c r="A25" s="35">
        <f t="shared" si="0"/>
        <v>23</v>
      </c>
      <c r="B25" s="27" t="str">
        <f>'7.Spieltag'!B25</f>
        <v>Ricardo04</v>
      </c>
      <c r="C25" s="23"/>
      <c r="D25" s="24"/>
      <c r="E25" s="36" t="str">
        <f t="shared" si="1"/>
        <v>5</v>
      </c>
      <c r="F25" s="23"/>
      <c r="G25" s="24"/>
      <c r="H25" s="36" t="str">
        <f t="shared" si="2"/>
        <v>5</v>
      </c>
      <c r="I25" s="23"/>
      <c r="J25" s="24"/>
      <c r="K25" s="25" t="str">
        <f t="shared" si="3"/>
        <v>5</v>
      </c>
      <c r="L25" s="23"/>
      <c r="M25" s="24"/>
      <c r="N25" s="25" t="str">
        <f t="shared" si="4"/>
        <v>5</v>
      </c>
      <c r="O25" s="23"/>
      <c r="P25" s="24"/>
      <c r="Q25" s="25" t="str">
        <f t="shared" si="5"/>
        <v>5</v>
      </c>
      <c r="R25" s="23"/>
      <c r="S25" s="24"/>
      <c r="T25" s="25" t="str">
        <f t="shared" si="6"/>
        <v>5</v>
      </c>
      <c r="U25" s="23"/>
      <c r="V25" s="24"/>
      <c r="W25" s="123">
        <f t="shared" si="7"/>
        <v>20</v>
      </c>
      <c r="X25" s="23"/>
      <c r="Y25" s="24"/>
      <c r="Z25" s="25" t="str">
        <f t="shared" si="8"/>
        <v>5</v>
      </c>
      <c r="AA25" s="23"/>
      <c r="AB25" s="24"/>
      <c r="AC25" s="25" t="str">
        <f t="shared" si="9"/>
        <v>5</v>
      </c>
      <c r="AD25" s="34"/>
      <c r="AE25" s="32"/>
      <c r="AF25" s="25"/>
      <c r="AG25" s="27">
        <f t="shared" si="10"/>
        <v>60</v>
      </c>
      <c r="AH25" s="28">
        <f>'7.Spieltag'!AJ25</f>
        <v>98</v>
      </c>
      <c r="AI25" s="29">
        <f>'7.Spieltag'!AK25</f>
        <v>23</v>
      </c>
      <c r="AJ25" s="30">
        <f t="shared" si="11"/>
        <v>158</v>
      </c>
      <c r="AK25" s="31">
        <f t="shared" si="12"/>
        <v>23</v>
      </c>
      <c r="AL25" s="1"/>
    </row>
    <row r="26" spans="1:38" ht="24.9" customHeight="1" thickBot="1" x14ac:dyDescent="0.3">
      <c r="A26" s="35">
        <f t="shared" si="0"/>
        <v>14</v>
      </c>
      <c r="B26" s="27" t="str">
        <f>'7.Spieltag'!B26</f>
        <v>Schalkekalle</v>
      </c>
      <c r="C26" s="23"/>
      <c r="D26" s="24"/>
      <c r="E26" s="36" t="str">
        <f t="shared" si="1"/>
        <v>5</v>
      </c>
      <c r="F26" s="23"/>
      <c r="G26" s="24"/>
      <c r="H26" s="36" t="str">
        <f t="shared" si="2"/>
        <v>5</v>
      </c>
      <c r="I26" s="23"/>
      <c r="J26" s="24"/>
      <c r="K26" s="25" t="str">
        <f t="shared" si="3"/>
        <v>5</v>
      </c>
      <c r="L26" s="23"/>
      <c r="M26" s="24"/>
      <c r="N26" s="25" t="str">
        <f t="shared" si="4"/>
        <v>5</v>
      </c>
      <c r="O26" s="23"/>
      <c r="P26" s="24"/>
      <c r="Q26" s="25" t="str">
        <f t="shared" si="5"/>
        <v>5</v>
      </c>
      <c r="R26" s="23"/>
      <c r="S26" s="24"/>
      <c r="T26" s="25" t="str">
        <f t="shared" si="6"/>
        <v>5</v>
      </c>
      <c r="U26" s="23"/>
      <c r="V26" s="24"/>
      <c r="W26" s="123">
        <f t="shared" si="7"/>
        <v>20</v>
      </c>
      <c r="X26" s="23"/>
      <c r="Y26" s="24"/>
      <c r="Z26" s="25" t="str">
        <f t="shared" si="8"/>
        <v>5</v>
      </c>
      <c r="AA26" s="23"/>
      <c r="AB26" s="24"/>
      <c r="AC26" s="25" t="str">
        <f t="shared" si="9"/>
        <v>5</v>
      </c>
      <c r="AD26" s="34"/>
      <c r="AE26" s="32"/>
      <c r="AF26" s="25"/>
      <c r="AG26" s="27">
        <f t="shared" si="10"/>
        <v>60</v>
      </c>
      <c r="AH26" s="28">
        <f>'7.Spieltag'!AJ26</f>
        <v>154</v>
      </c>
      <c r="AI26" s="29">
        <f>'7.Spieltag'!AK26</f>
        <v>14</v>
      </c>
      <c r="AJ26" s="30">
        <f t="shared" si="11"/>
        <v>214</v>
      </c>
      <c r="AK26" s="31">
        <f t="shared" si="12"/>
        <v>14</v>
      </c>
      <c r="AL26" s="1"/>
    </row>
    <row r="27" spans="1:38" ht="24.9" customHeight="1" thickBot="1" x14ac:dyDescent="0.3">
      <c r="A27" s="35">
        <f t="shared" si="0"/>
        <v>4</v>
      </c>
      <c r="B27" s="27" t="str">
        <f>'7.Spieltag'!B27</f>
        <v>schalke-willi</v>
      </c>
      <c r="C27" s="23"/>
      <c r="D27" s="24"/>
      <c r="E27" s="36" t="str">
        <f t="shared" si="1"/>
        <v>5</v>
      </c>
      <c r="F27" s="23"/>
      <c r="G27" s="24"/>
      <c r="H27" s="36" t="str">
        <f t="shared" si="2"/>
        <v>5</v>
      </c>
      <c r="I27" s="23"/>
      <c r="J27" s="24"/>
      <c r="K27" s="25" t="str">
        <f t="shared" si="3"/>
        <v>5</v>
      </c>
      <c r="L27" s="23"/>
      <c r="M27" s="24"/>
      <c r="N27" s="25" t="str">
        <f t="shared" si="4"/>
        <v>5</v>
      </c>
      <c r="O27" s="23"/>
      <c r="P27" s="24"/>
      <c r="Q27" s="25" t="str">
        <f t="shared" si="5"/>
        <v>5</v>
      </c>
      <c r="R27" s="23"/>
      <c r="S27" s="24"/>
      <c r="T27" s="25" t="str">
        <f t="shared" si="6"/>
        <v>5</v>
      </c>
      <c r="U27" s="23"/>
      <c r="V27" s="24"/>
      <c r="W27" s="123">
        <f t="shared" si="7"/>
        <v>20</v>
      </c>
      <c r="X27" s="23"/>
      <c r="Y27" s="24"/>
      <c r="Z27" s="25" t="str">
        <f t="shared" si="8"/>
        <v>5</v>
      </c>
      <c r="AA27" s="23"/>
      <c r="AB27" s="24"/>
      <c r="AC27" s="25" t="str">
        <f t="shared" si="9"/>
        <v>5</v>
      </c>
      <c r="AD27" s="34"/>
      <c r="AE27" s="32"/>
      <c r="AF27" s="25"/>
      <c r="AG27" s="27">
        <f t="shared" si="10"/>
        <v>60</v>
      </c>
      <c r="AH27" s="28">
        <f>'7.Spieltag'!AJ27</f>
        <v>171</v>
      </c>
      <c r="AI27" s="29">
        <f>'7.Spieltag'!AK27</f>
        <v>4</v>
      </c>
      <c r="AJ27" s="30">
        <f t="shared" si="11"/>
        <v>231</v>
      </c>
      <c r="AK27" s="31">
        <f t="shared" si="12"/>
        <v>4</v>
      </c>
      <c r="AL27" s="1"/>
    </row>
    <row r="28" spans="1:38" ht="24.9" customHeight="1" thickBot="1" x14ac:dyDescent="0.3">
      <c r="A28" s="35">
        <f t="shared" si="0"/>
        <v>15</v>
      </c>
      <c r="B28" s="27" t="str">
        <f>'7.Spieltag'!B28</f>
        <v>schalt04</v>
      </c>
      <c r="C28" s="23"/>
      <c r="D28" s="24"/>
      <c r="E28" s="36" t="str">
        <f t="shared" si="1"/>
        <v>5</v>
      </c>
      <c r="F28" s="23"/>
      <c r="G28" s="24"/>
      <c r="H28" s="36" t="str">
        <f t="shared" si="2"/>
        <v>5</v>
      </c>
      <c r="I28" s="23"/>
      <c r="J28" s="24"/>
      <c r="K28" s="25" t="str">
        <f t="shared" si="3"/>
        <v>5</v>
      </c>
      <c r="L28" s="23"/>
      <c r="M28" s="24"/>
      <c r="N28" s="25" t="str">
        <f t="shared" si="4"/>
        <v>5</v>
      </c>
      <c r="O28" s="23"/>
      <c r="P28" s="24"/>
      <c r="Q28" s="25" t="str">
        <f t="shared" si="5"/>
        <v>5</v>
      </c>
      <c r="R28" s="23"/>
      <c r="S28" s="24"/>
      <c r="T28" s="25" t="str">
        <f t="shared" si="6"/>
        <v>5</v>
      </c>
      <c r="U28" s="23"/>
      <c r="V28" s="24"/>
      <c r="W28" s="123">
        <f t="shared" si="7"/>
        <v>20</v>
      </c>
      <c r="X28" s="23"/>
      <c r="Y28" s="24"/>
      <c r="Z28" s="25" t="str">
        <f t="shared" si="8"/>
        <v>5</v>
      </c>
      <c r="AA28" s="23"/>
      <c r="AB28" s="24"/>
      <c r="AC28" s="25" t="str">
        <f t="shared" si="9"/>
        <v>5</v>
      </c>
      <c r="AD28" s="34"/>
      <c r="AE28" s="32"/>
      <c r="AF28" s="25"/>
      <c r="AG28" s="27">
        <f t="shared" si="10"/>
        <v>60</v>
      </c>
      <c r="AH28" s="28">
        <f>'7.Spieltag'!AJ28</f>
        <v>149</v>
      </c>
      <c r="AI28" s="29">
        <f>'7.Spieltag'!AK28</f>
        <v>15</v>
      </c>
      <c r="AJ28" s="30">
        <f t="shared" si="11"/>
        <v>209</v>
      </c>
      <c r="AK28" s="31">
        <f t="shared" si="12"/>
        <v>15</v>
      </c>
      <c r="AL28" s="1"/>
    </row>
    <row r="29" spans="1:38" ht="24.9" customHeight="1" thickBot="1" x14ac:dyDescent="0.3">
      <c r="A29" s="35">
        <f t="shared" si="0"/>
        <v>17</v>
      </c>
      <c r="B29" s="27" t="str">
        <f>'7.Spieltag'!B29</f>
        <v>shiny</v>
      </c>
      <c r="C29" s="23"/>
      <c r="D29" s="24"/>
      <c r="E29" s="36" t="str">
        <f t="shared" si="1"/>
        <v>5</v>
      </c>
      <c r="F29" s="23"/>
      <c r="G29" s="24"/>
      <c r="H29" s="36" t="str">
        <f t="shared" si="2"/>
        <v>5</v>
      </c>
      <c r="I29" s="23"/>
      <c r="J29" s="24"/>
      <c r="K29" s="25" t="str">
        <f t="shared" si="3"/>
        <v>5</v>
      </c>
      <c r="L29" s="23"/>
      <c r="M29" s="24"/>
      <c r="N29" s="25" t="str">
        <f t="shared" si="4"/>
        <v>5</v>
      </c>
      <c r="O29" s="23"/>
      <c r="P29" s="24"/>
      <c r="Q29" s="25" t="str">
        <f t="shared" si="5"/>
        <v>5</v>
      </c>
      <c r="R29" s="23"/>
      <c r="S29" s="24"/>
      <c r="T29" s="25" t="str">
        <f t="shared" si="6"/>
        <v>5</v>
      </c>
      <c r="U29" s="23"/>
      <c r="V29" s="24"/>
      <c r="W29" s="123">
        <f t="shared" si="7"/>
        <v>20</v>
      </c>
      <c r="X29" s="23"/>
      <c r="Y29" s="24"/>
      <c r="Z29" s="25" t="str">
        <f t="shared" si="8"/>
        <v>5</v>
      </c>
      <c r="AA29" s="23"/>
      <c r="AB29" s="24"/>
      <c r="AC29" s="25" t="str">
        <f t="shared" si="9"/>
        <v>5</v>
      </c>
      <c r="AD29" s="34"/>
      <c r="AE29" s="32"/>
      <c r="AF29" s="25"/>
      <c r="AG29" s="27">
        <f t="shared" si="10"/>
        <v>60</v>
      </c>
      <c r="AH29" s="28">
        <f>'7.Spieltag'!AJ29</f>
        <v>136</v>
      </c>
      <c r="AI29" s="29">
        <f>'7.Spieltag'!AK29</f>
        <v>17</v>
      </c>
      <c r="AJ29" s="30">
        <f t="shared" si="11"/>
        <v>196</v>
      </c>
      <c r="AK29" s="31">
        <f t="shared" si="12"/>
        <v>17</v>
      </c>
      <c r="AL29" s="1"/>
    </row>
    <row r="30" spans="1:38" ht="28.2" customHeight="1" thickBot="1" x14ac:dyDescent="0.3">
      <c r="A30" s="35">
        <f t="shared" si="0"/>
        <v>11</v>
      </c>
      <c r="B30" s="27" t="str">
        <f>'7.Spieltag'!B30</f>
        <v>Silfa04</v>
      </c>
      <c r="C30" s="23"/>
      <c r="D30" s="24"/>
      <c r="E30" s="36" t="str">
        <f t="shared" si="1"/>
        <v>5</v>
      </c>
      <c r="F30" s="23"/>
      <c r="G30" s="24"/>
      <c r="H30" s="36" t="str">
        <f t="shared" si="2"/>
        <v>5</v>
      </c>
      <c r="I30" s="23"/>
      <c r="J30" s="24"/>
      <c r="K30" s="25" t="str">
        <f t="shared" si="3"/>
        <v>5</v>
      </c>
      <c r="L30" s="23"/>
      <c r="M30" s="24"/>
      <c r="N30" s="25" t="str">
        <f t="shared" si="4"/>
        <v>5</v>
      </c>
      <c r="O30" s="23"/>
      <c r="P30" s="24"/>
      <c r="Q30" s="25" t="str">
        <f t="shared" si="5"/>
        <v>5</v>
      </c>
      <c r="R30" s="23"/>
      <c r="S30" s="24"/>
      <c r="T30" s="25" t="str">
        <f t="shared" si="6"/>
        <v>5</v>
      </c>
      <c r="U30" s="23"/>
      <c r="V30" s="24"/>
      <c r="W30" s="123">
        <f t="shared" si="7"/>
        <v>20</v>
      </c>
      <c r="X30" s="23"/>
      <c r="Y30" s="24"/>
      <c r="Z30" s="25" t="str">
        <f t="shared" si="8"/>
        <v>5</v>
      </c>
      <c r="AA30" s="23"/>
      <c r="AB30" s="24"/>
      <c r="AC30" s="25" t="str">
        <f t="shared" si="9"/>
        <v>5</v>
      </c>
      <c r="AD30" s="34"/>
      <c r="AE30" s="32"/>
      <c r="AF30" s="25"/>
      <c r="AG30" s="27">
        <f t="shared" si="10"/>
        <v>60</v>
      </c>
      <c r="AH30" s="28">
        <f>'7.Spieltag'!AJ30</f>
        <v>165</v>
      </c>
      <c r="AI30" s="29">
        <f>'7.Spieltag'!AK30</f>
        <v>11</v>
      </c>
      <c r="AJ30" s="30">
        <f t="shared" si="11"/>
        <v>225</v>
      </c>
      <c r="AK30" s="31">
        <f t="shared" si="12"/>
        <v>11</v>
      </c>
      <c r="AL30" s="1"/>
    </row>
    <row r="31" spans="1:38" ht="28.2" customHeight="1" thickBot="1" x14ac:dyDescent="0.3">
      <c r="A31" s="35">
        <f t="shared" si="0"/>
        <v>19</v>
      </c>
      <c r="B31" s="27" t="str">
        <f>'7.Spieltag'!B31</f>
        <v>Silja04</v>
      </c>
      <c r="C31" s="23"/>
      <c r="D31" s="24"/>
      <c r="E31" s="36" t="str">
        <f t="shared" si="1"/>
        <v>5</v>
      </c>
      <c r="F31" s="23"/>
      <c r="G31" s="24"/>
      <c r="H31" s="36" t="str">
        <f t="shared" si="2"/>
        <v>5</v>
      </c>
      <c r="I31" s="23"/>
      <c r="J31" s="24"/>
      <c r="K31" s="25" t="str">
        <f t="shared" si="3"/>
        <v>5</v>
      </c>
      <c r="L31" s="23"/>
      <c r="M31" s="24"/>
      <c r="N31" s="25" t="str">
        <f t="shared" si="4"/>
        <v>5</v>
      </c>
      <c r="O31" s="23"/>
      <c r="P31" s="24"/>
      <c r="Q31" s="25" t="str">
        <f t="shared" si="5"/>
        <v>5</v>
      </c>
      <c r="R31" s="23"/>
      <c r="S31" s="24"/>
      <c r="T31" s="25" t="str">
        <f t="shared" si="6"/>
        <v>5</v>
      </c>
      <c r="U31" s="23"/>
      <c r="V31" s="24"/>
      <c r="W31" s="123">
        <f t="shared" si="7"/>
        <v>20</v>
      </c>
      <c r="X31" s="23"/>
      <c r="Y31" s="24"/>
      <c r="Z31" s="25" t="str">
        <f t="shared" si="8"/>
        <v>5</v>
      </c>
      <c r="AA31" s="23"/>
      <c r="AB31" s="24"/>
      <c r="AC31" s="25" t="str">
        <f t="shared" si="9"/>
        <v>5</v>
      </c>
      <c r="AD31" s="34"/>
      <c r="AE31" s="32"/>
      <c r="AF31" s="25"/>
      <c r="AG31" s="27">
        <f t="shared" si="10"/>
        <v>60</v>
      </c>
      <c r="AH31" s="28">
        <f>'7.Spieltag'!AJ31</f>
        <v>119</v>
      </c>
      <c r="AI31" s="29">
        <f>'7.Spieltag'!AK31</f>
        <v>19</v>
      </c>
      <c r="AJ31" s="30">
        <f t="shared" si="11"/>
        <v>179</v>
      </c>
      <c r="AK31" s="31">
        <f t="shared" si="12"/>
        <v>19</v>
      </c>
      <c r="AL31" s="1"/>
    </row>
    <row r="32" spans="1:38" ht="28.2" customHeight="1" thickBot="1" x14ac:dyDescent="0.3">
      <c r="A32" s="35">
        <f t="shared" si="0"/>
        <v>8</v>
      </c>
      <c r="B32" s="27" t="str">
        <f>'7.Spieltag'!B32</f>
        <v>SkillFailer</v>
      </c>
      <c r="C32" s="23"/>
      <c r="D32" s="24"/>
      <c r="E32" s="36" t="str">
        <f t="shared" si="1"/>
        <v>5</v>
      </c>
      <c r="F32" s="23"/>
      <c r="G32" s="24"/>
      <c r="H32" s="36" t="str">
        <f t="shared" si="2"/>
        <v>5</v>
      </c>
      <c r="I32" s="23"/>
      <c r="J32" s="24"/>
      <c r="K32" s="25" t="str">
        <f t="shared" si="3"/>
        <v>5</v>
      </c>
      <c r="L32" s="23"/>
      <c r="M32" s="24"/>
      <c r="N32" s="25" t="str">
        <f t="shared" si="4"/>
        <v>5</v>
      </c>
      <c r="O32" s="23"/>
      <c r="P32" s="24"/>
      <c r="Q32" s="25" t="str">
        <f t="shared" si="5"/>
        <v>5</v>
      </c>
      <c r="R32" s="23"/>
      <c r="S32" s="24"/>
      <c r="T32" s="25" t="str">
        <f t="shared" si="6"/>
        <v>5</v>
      </c>
      <c r="U32" s="23"/>
      <c r="V32" s="24"/>
      <c r="W32" s="123">
        <f t="shared" si="7"/>
        <v>20</v>
      </c>
      <c r="X32" s="23"/>
      <c r="Y32" s="24"/>
      <c r="Z32" s="25" t="str">
        <f t="shared" si="8"/>
        <v>5</v>
      </c>
      <c r="AA32" s="23"/>
      <c r="AB32" s="24"/>
      <c r="AC32" s="25" t="str">
        <f t="shared" si="9"/>
        <v>5</v>
      </c>
      <c r="AD32" s="34"/>
      <c r="AE32" s="32"/>
      <c r="AF32" s="25"/>
      <c r="AG32" s="27">
        <f t="shared" si="10"/>
        <v>60</v>
      </c>
      <c r="AH32" s="28">
        <f>'7.Spieltag'!AJ32</f>
        <v>168</v>
      </c>
      <c r="AI32" s="29">
        <f>'7.Spieltag'!AK32</f>
        <v>8</v>
      </c>
      <c r="AJ32" s="30">
        <f t="shared" si="11"/>
        <v>228</v>
      </c>
      <c r="AK32" s="31">
        <f t="shared" si="12"/>
        <v>8</v>
      </c>
      <c r="AL32" s="1"/>
    </row>
    <row r="33" spans="1:38" ht="28.2" customHeight="1" thickBot="1" x14ac:dyDescent="0.3">
      <c r="A33" s="35">
        <f t="shared" si="0"/>
        <v>22</v>
      </c>
      <c r="B33" s="27" t="str">
        <f>'7.Spieltag'!B33</f>
        <v>Tanja 04</v>
      </c>
      <c r="C33" s="23"/>
      <c r="D33" s="24"/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1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1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1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1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123">
        <f t="shared" si="7"/>
        <v>20</v>
      </c>
      <c r="X33" s="23"/>
      <c r="Y33" s="24"/>
      <c r="Z33" s="25" t="str">
        <f t="shared" ref="Z33" si="19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0">IF(OR(EXACT($AA$10,AA33)*(EXACT($AB$10,AB33)))=TRUE,$AJ$7,IF(($AB$10-$AA$10=AB33-AA33),$AJ$4,IF(OR(EXACT($AA$10&gt;$AB$10,AA33&gt;AB33)*EXACT($AA$10=$AB$10,AA33=AB33)*EXACT($AA$10&lt;$AB$10,AA33&lt;AB33)),$AJ$2,0)))</f>
        <v>5</v>
      </c>
      <c r="AD33" s="34"/>
      <c r="AE33" s="32"/>
      <c r="AF33" s="25"/>
      <c r="AG33" s="27">
        <f t="shared" ref="AG33" si="21">E33+H33+K33+N33+Q33+T33+W33+Z33+AC33+AF33</f>
        <v>60</v>
      </c>
      <c r="AH33" s="28">
        <f>'7.Spieltag'!AJ33</f>
        <v>106</v>
      </c>
      <c r="AI33" s="29">
        <f>'7.Spieltag'!AK33</f>
        <v>22</v>
      </c>
      <c r="AJ33" s="30">
        <f t="shared" ref="AJ33" si="22">AG33+AH33</f>
        <v>166</v>
      </c>
      <c r="AK33" s="31">
        <f t="shared" si="12"/>
        <v>22</v>
      </c>
      <c r="AL33" s="1"/>
    </row>
    <row r="34" spans="1:38" ht="28.2" customHeight="1" thickBot="1" x14ac:dyDescent="0.3">
      <c r="A34" s="35">
        <f t="shared" ref="A34" si="23">AK34</f>
        <v>20</v>
      </c>
      <c r="B34" s="27" t="str">
        <f>'7.Spieltag'!B34</f>
        <v>UltraGE</v>
      </c>
      <c r="C34" s="23"/>
      <c r="D34" s="24"/>
      <c r="E34" s="36" t="str">
        <f t="shared" ref="E34" si="24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25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26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27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28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29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123">
        <f t="shared" si="7"/>
        <v>20</v>
      </c>
      <c r="X34" s="23"/>
      <c r="Y34" s="24"/>
      <c r="Z34" s="25" t="str">
        <f t="shared" ref="Z34" si="30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31">IF(OR(EXACT($AA$10,AA34)*(EXACT($AB$10,AB34)))=TRUE,$AJ$7,IF(($AB$10-$AA$10=AB34-AA34),$AJ$4,IF(OR(EXACT($AA$10&gt;$AB$10,AA34&gt;AB34)*EXACT($AA$10=$AB$10,AA34=AB34)*EXACT($AA$10&lt;$AB$10,AA34&lt;AB34)),$AJ$2,0)))</f>
        <v>5</v>
      </c>
      <c r="AD34" s="34"/>
      <c r="AE34" s="32"/>
      <c r="AF34" s="25"/>
      <c r="AG34" s="27">
        <f t="shared" ref="AG34" si="32">E34+H34+K34+N34+Q34+T34+W34+Z34+AC34+AF34</f>
        <v>60</v>
      </c>
      <c r="AH34" s="28">
        <f>'7.Spieltag'!AJ34</f>
        <v>118</v>
      </c>
      <c r="AI34" s="29">
        <f>'7.Spieltag'!AK34</f>
        <v>20</v>
      </c>
      <c r="AJ34" s="30">
        <f t="shared" ref="AJ34" si="33">AG34+AH34</f>
        <v>178</v>
      </c>
      <c r="AK34" s="31">
        <f t="shared" si="12"/>
        <v>20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0">
    <sortCondition ref="A11:A30"/>
  </sortState>
  <phoneticPr fontId="0" type="noConversion"/>
  <conditionalFormatting sqref="B11:B16 B18:B32">
    <cfRule type="expression" dxfId="150" priority="17">
      <formula>($AG11&gt;40)</formula>
    </cfRule>
  </conditionalFormatting>
  <conditionalFormatting sqref="B17">
    <cfRule type="expression" dxfId="149" priority="7">
      <formula>($AG17&gt;40)</formula>
    </cfRule>
  </conditionalFormatting>
  <conditionalFormatting sqref="B33:B34">
    <cfRule type="expression" dxfId="148" priority="5">
      <formula>($AG33&gt;40)</formula>
    </cfRule>
  </conditionalFormatting>
  <conditionalFormatting sqref="AG1:AG1048576">
    <cfRule type="top10" dxfId="14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topLeftCell="B7"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63</v>
      </c>
      <c r="D4" s="71"/>
      <c r="E4" s="71"/>
      <c r="F4" s="70" t="s">
        <v>66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16</v>
      </c>
      <c r="P4" s="71"/>
      <c r="Q4" s="71"/>
      <c r="R4" s="70" t="s">
        <v>19</v>
      </c>
      <c r="S4" s="71"/>
      <c r="T4" s="71"/>
      <c r="U4" s="70" t="s">
        <v>104</v>
      </c>
      <c r="V4" s="71"/>
      <c r="W4" s="71"/>
      <c r="X4" s="70" t="s">
        <v>64</v>
      </c>
      <c r="Y4" s="71"/>
      <c r="Z4" s="71"/>
      <c r="AA4" s="70" t="s">
        <v>15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60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62</v>
      </c>
      <c r="P6" s="73"/>
      <c r="Q6" s="74"/>
      <c r="R6" s="69" t="s">
        <v>65</v>
      </c>
      <c r="S6" s="73"/>
      <c r="T6" s="74"/>
      <c r="U6" s="69" t="s">
        <v>61</v>
      </c>
      <c r="V6" s="73"/>
      <c r="W6" s="74"/>
      <c r="X6" s="69" t="s">
        <v>12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123">
        <f>IF(OR(EXACT($X$10,X11)*(EXACT($Y$10,Y11)))=TRUE,$AJ$7,IF(($Y$10-$X$10=Y11-X11),$AJ$4,IF(OR(EXACT($X$10&gt;$Y$10,X11&gt;Y11)*EXACT($X$10=$Y$10,X11=Y11)*EXACT($X$10&lt;$Y$10,X11&lt;Y11)),$AJ$2,0)))*2*2</f>
        <v>20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218</v>
      </c>
      <c r="AI11" s="29">
        <f>'8.Spieltag'!AK11</f>
        <v>13</v>
      </c>
      <c r="AJ11" s="30">
        <f t="shared" ref="AJ11" si="8">AG11+AH11</f>
        <v>278</v>
      </c>
      <c r="AK11" s="31">
        <f>RANK(AJ11,$AJ$11:$AJ$34)</f>
        <v>13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105</v>
      </c>
      <c r="D12" s="24" t="s">
        <v>105</v>
      </c>
      <c r="E12" s="36" t="str">
        <f t="shared" ref="E12:E32" si="10">IF(OR(EXACT($C$10,C12)*(EXACT($D$10,D12)))=TRUE,$AJ$7,IF(($D$10-$C$10=D12-C12),$AJ$4,IF(OR(EXACT($C$10&gt;$D$10,C12&gt;D12)*EXACT($C$10=$D$10,C12=D12)*EXACT($C$10&lt;$D$10,C12&lt;D12)),$AJ$2,0)))</f>
        <v>3</v>
      </c>
      <c r="F12" s="23" t="s">
        <v>105</v>
      </c>
      <c r="G12" s="24" t="s">
        <v>105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3</v>
      </c>
      <c r="I12" s="23" t="s">
        <v>105</v>
      </c>
      <c r="J12" s="24" t="s">
        <v>20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105</v>
      </c>
      <c r="Y12" s="24" t="s">
        <v>20</v>
      </c>
      <c r="Z12" s="123">
        <f t="shared" ref="Z12:Z34" si="17">IF(OR(EXACT($X$10,X12)*(EXACT($Y$10,Y12)))=TRUE,$AJ$7,IF(($Y$10-$X$10=Y12-X12),$AJ$4,IF(OR(EXACT($X$10&gt;$Y$10,X12&gt;Y12)*EXACT($X$10=$Y$10,X12=Y12)*EXACT($X$10&lt;$Y$10,X12&lt;Y12)),$AJ$2,0)))*2*2</f>
        <v>0</v>
      </c>
      <c r="AA12" s="23" t="s">
        <v>20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6</v>
      </c>
      <c r="AH12" s="28">
        <f>'8.Spieltag'!AJ12</f>
        <v>67</v>
      </c>
      <c r="AI12" s="29">
        <f>'8.Spieltag'!AK12</f>
        <v>24</v>
      </c>
      <c r="AJ12" s="30">
        <f t="shared" ref="AJ12:AJ32" si="20">AG12+AH12</f>
        <v>73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6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25" t="str">
        <f t="shared" si="15"/>
        <v>5</v>
      </c>
      <c r="U13" s="23"/>
      <c r="V13" s="24"/>
      <c r="W13" s="36" t="str">
        <f t="shared" si="16"/>
        <v>5</v>
      </c>
      <c r="X13" s="23"/>
      <c r="Y13" s="24"/>
      <c r="Z13" s="123">
        <f t="shared" si="17"/>
        <v>20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'8.Spieltag'!AJ13</f>
        <v>230</v>
      </c>
      <c r="AI13" s="29">
        <f>'8.Spieltag'!AK13</f>
        <v>6</v>
      </c>
      <c r="AJ13" s="30">
        <f t="shared" si="20"/>
        <v>290</v>
      </c>
      <c r="AK13" s="31">
        <f t="shared" si="21"/>
        <v>6</v>
      </c>
    </row>
    <row r="14" spans="1:38" ht="24.9" customHeight="1" thickBot="1" x14ac:dyDescent="0.3">
      <c r="A14" s="35">
        <f t="shared" si="9"/>
        <v>10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25" t="str">
        <f t="shared" si="15"/>
        <v>5</v>
      </c>
      <c r="U14" s="23"/>
      <c r="V14" s="24"/>
      <c r="W14" s="36" t="str">
        <f t="shared" si="16"/>
        <v>5</v>
      </c>
      <c r="X14" s="23"/>
      <c r="Y14" s="24"/>
      <c r="Z14" s="123">
        <f t="shared" si="17"/>
        <v>20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'8.Spieltag'!AJ14</f>
        <v>227</v>
      </c>
      <c r="AI14" s="29">
        <f>'8.Spieltag'!AK14</f>
        <v>10</v>
      </c>
      <c r="AJ14" s="30">
        <f t="shared" si="20"/>
        <v>287</v>
      </c>
      <c r="AK14" s="31">
        <f t="shared" si="21"/>
        <v>10</v>
      </c>
    </row>
    <row r="15" spans="1:38" ht="24.9" customHeight="1" thickBot="1" x14ac:dyDescent="0.3">
      <c r="A15" s="35">
        <f t="shared" si="9"/>
        <v>8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25" t="str">
        <f t="shared" si="15"/>
        <v>5</v>
      </c>
      <c r="U15" s="23"/>
      <c r="V15" s="24"/>
      <c r="W15" s="36" t="str">
        <f t="shared" si="16"/>
        <v>5</v>
      </c>
      <c r="X15" s="23"/>
      <c r="Y15" s="24"/>
      <c r="Z15" s="123">
        <f t="shared" si="17"/>
        <v>20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'8.Spieltag'!AJ15</f>
        <v>228</v>
      </c>
      <c r="AI15" s="29">
        <f>'8.Spieltag'!AK15</f>
        <v>8</v>
      </c>
      <c r="AJ15" s="30">
        <f t="shared" si="20"/>
        <v>288</v>
      </c>
      <c r="AK15" s="31">
        <f t="shared" si="21"/>
        <v>8</v>
      </c>
      <c r="AL15" s="1"/>
    </row>
    <row r="16" spans="1:38" ht="24.9" customHeight="1" thickBot="1" x14ac:dyDescent="0.3">
      <c r="A16" s="35">
        <f t="shared" si="9"/>
        <v>3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25" t="str">
        <f t="shared" si="15"/>
        <v>5</v>
      </c>
      <c r="U16" s="23"/>
      <c r="V16" s="24"/>
      <c r="W16" s="36" t="str">
        <f t="shared" si="16"/>
        <v>5</v>
      </c>
      <c r="X16" s="23"/>
      <c r="Y16" s="24"/>
      <c r="Z16" s="123">
        <f t="shared" si="17"/>
        <v>20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'8.Spieltag'!AJ16</f>
        <v>232</v>
      </c>
      <c r="AI16" s="29">
        <f>'8.Spieltag'!AK16</f>
        <v>3</v>
      </c>
      <c r="AJ16" s="30">
        <f t="shared" si="20"/>
        <v>292</v>
      </c>
      <c r="AK16" s="31">
        <f t="shared" si="21"/>
        <v>3</v>
      </c>
      <c r="AL16" s="1"/>
    </row>
    <row r="17" spans="1:38" ht="24.9" customHeight="1" thickBot="1" x14ac:dyDescent="0.3">
      <c r="A17" s="35">
        <f t="shared" si="9"/>
        <v>15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25" t="str">
        <f t="shared" si="15"/>
        <v>5</v>
      </c>
      <c r="U17" s="23"/>
      <c r="V17" s="24"/>
      <c r="W17" s="36" t="str">
        <f t="shared" si="16"/>
        <v>5</v>
      </c>
      <c r="X17" s="23"/>
      <c r="Y17" s="24"/>
      <c r="Z17" s="123">
        <f t="shared" si="17"/>
        <v>20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'8.Spieltag'!AJ17</f>
        <v>209</v>
      </c>
      <c r="AI17" s="29">
        <f>'8.Spieltag'!AK17</f>
        <v>15</v>
      </c>
      <c r="AJ17" s="30">
        <f t="shared" si="20"/>
        <v>269</v>
      </c>
      <c r="AK17" s="31">
        <f t="shared" si="21"/>
        <v>15</v>
      </c>
      <c r="AL17" s="1"/>
    </row>
    <row r="18" spans="1:38" ht="24.9" customHeight="1" thickBot="1" x14ac:dyDescent="0.3">
      <c r="A18" s="35">
        <f t="shared" si="9"/>
        <v>1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25" t="str">
        <f t="shared" si="15"/>
        <v>5</v>
      </c>
      <c r="U18" s="23"/>
      <c r="V18" s="24"/>
      <c r="W18" s="36" t="str">
        <f t="shared" si="16"/>
        <v>5</v>
      </c>
      <c r="X18" s="23"/>
      <c r="Y18" s="24"/>
      <c r="Z18" s="123">
        <f t="shared" si="17"/>
        <v>20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'8.Spieltag'!AJ18</f>
        <v>237</v>
      </c>
      <c r="AI18" s="29">
        <f>'8.Spieltag'!AK18</f>
        <v>1</v>
      </c>
      <c r="AJ18" s="30">
        <f t="shared" si="20"/>
        <v>297</v>
      </c>
      <c r="AK18" s="31">
        <f t="shared" si="21"/>
        <v>1</v>
      </c>
      <c r="AL18" s="1"/>
    </row>
    <row r="19" spans="1:38" ht="24.9" customHeight="1" thickBot="1" x14ac:dyDescent="0.3">
      <c r="A19" s="35">
        <f t="shared" si="9"/>
        <v>7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25" t="str">
        <f t="shared" si="15"/>
        <v>5</v>
      </c>
      <c r="U19" s="23"/>
      <c r="V19" s="24"/>
      <c r="W19" s="36" t="str">
        <f t="shared" si="16"/>
        <v>5</v>
      </c>
      <c r="X19" s="23"/>
      <c r="Y19" s="24"/>
      <c r="Z19" s="123">
        <f t="shared" si="17"/>
        <v>20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'8.Spieltag'!AJ19</f>
        <v>229</v>
      </c>
      <c r="AI19" s="29">
        <f>'8.Spieltag'!AK19</f>
        <v>7</v>
      </c>
      <c r="AJ19" s="30">
        <f t="shared" si="20"/>
        <v>289</v>
      </c>
      <c r="AK19" s="31">
        <f t="shared" si="21"/>
        <v>7</v>
      </c>
      <c r="AL19" s="1"/>
    </row>
    <row r="20" spans="1:38" ht="24.9" customHeight="1" thickBot="1" x14ac:dyDescent="0.3">
      <c r="A20" s="35">
        <f t="shared" si="9"/>
        <v>2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25" t="str">
        <f t="shared" si="15"/>
        <v>5</v>
      </c>
      <c r="U20" s="23"/>
      <c r="V20" s="24"/>
      <c r="W20" s="36" t="str">
        <f t="shared" si="16"/>
        <v>5</v>
      </c>
      <c r="X20" s="23"/>
      <c r="Y20" s="24"/>
      <c r="Z20" s="123">
        <f t="shared" si="17"/>
        <v>20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'8.Spieltag'!AJ20</f>
        <v>235</v>
      </c>
      <c r="AI20" s="29">
        <f>'8.Spieltag'!AK20</f>
        <v>2</v>
      </c>
      <c r="AJ20" s="30">
        <f t="shared" si="20"/>
        <v>295</v>
      </c>
      <c r="AK20" s="31">
        <f t="shared" si="21"/>
        <v>2</v>
      </c>
      <c r="AL20" s="1"/>
    </row>
    <row r="21" spans="1:38" ht="24.9" customHeight="1" thickBot="1" x14ac:dyDescent="0.3">
      <c r="A21" s="35">
        <f t="shared" si="9"/>
        <v>12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25" t="str">
        <f t="shared" si="15"/>
        <v>5</v>
      </c>
      <c r="U21" s="23"/>
      <c r="V21" s="24"/>
      <c r="W21" s="36" t="str">
        <f t="shared" si="16"/>
        <v>5</v>
      </c>
      <c r="X21" s="23"/>
      <c r="Y21" s="24"/>
      <c r="Z21" s="123">
        <f t="shared" si="17"/>
        <v>20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'8.Spieltag'!AJ21</f>
        <v>223</v>
      </c>
      <c r="AI21" s="29">
        <f>'8.Spieltag'!AK21</f>
        <v>12</v>
      </c>
      <c r="AJ21" s="30">
        <f t="shared" si="20"/>
        <v>283</v>
      </c>
      <c r="AK21" s="31">
        <f t="shared" si="21"/>
        <v>12</v>
      </c>
      <c r="AL21" s="1"/>
    </row>
    <row r="22" spans="1:38" ht="24.9" customHeight="1" thickBot="1" x14ac:dyDescent="0.3">
      <c r="A22" s="35">
        <f t="shared" si="9"/>
        <v>21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25" t="str">
        <f t="shared" si="15"/>
        <v>5</v>
      </c>
      <c r="U22" s="23"/>
      <c r="V22" s="24"/>
      <c r="W22" s="36" t="str">
        <f t="shared" si="16"/>
        <v>5</v>
      </c>
      <c r="X22" s="23"/>
      <c r="Y22" s="24"/>
      <c r="Z22" s="123">
        <f t="shared" si="17"/>
        <v>20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'8.Spieltag'!AJ22</f>
        <v>172</v>
      </c>
      <c r="AI22" s="29">
        <f>'8.Spieltag'!AK22</f>
        <v>21</v>
      </c>
      <c r="AJ22" s="30">
        <f t="shared" si="20"/>
        <v>232</v>
      </c>
      <c r="AK22" s="31">
        <f t="shared" si="21"/>
        <v>21</v>
      </c>
      <c r="AL22" s="1"/>
    </row>
    <row r="23" spans="1:38" ht="24.9" customHeight="1" thickBot="1" x14ac:dyDescent="0.3">
      <c r="A23" s="35">
        <f t="shared" si="9"/>
        <v>4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25" t="str">
        <f t="shared" si="15"/>
        <v>5</v>
      </c>
      <c r="U23" s="23"/>
      <c r="V23" s="24"/>
      <c r="W23" s="36" t="str">
        <f t="shared" si="16"/>
        <v>5</v>
      </c>
      <c r="X23" s="23"/>
      <c r="Y23" s="24"/>
      <c r="Z23" s="123">
        <f t="shared" si="17"/>
        <v>20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'8.Spieltag'!AJ23</f>
        <v>231</v>
      </c>
      <c r="AI23" s="29">
        <f>'8.Spieltag'!AK23</f>
        <v>4</v>
      </c>
      <c r="AJ23" s="30">
        <f t="shared" si="20"/>
        <v>291</v>
      </c>
      <c r="AK23" s="31">
        <f t="shared" si="21"/>
        <v>4</v>
      </c>
      <c r="AL23" s="1"/>
    </row>
    <row r="24" spans="1:38" ht="24.9" customHeight="1" thickBot="1" x14ac:dyDescent="0.3">
      <c r="A24" s="35">
        <f t="shared" si="9"/>
        <v>18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25" t="str">
        <f t="shared" si="15"/>
        <v>5</v>
      </c>
      <c r="U24" s="23"/>
      <c r="V24" s="24"/>
      <c r="W24" s="36" t="str">
        <f t="shared" si="16"/>
        <v>5</v>
      </c>
      <c r="X24" s="23"/>
      <c r="Y24" s="24"/>
      <c r="Z24" s="123">
        <f t="shared" si="17"/>
        <v>20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'8.Spieltag'!AJ24</f>
        <v>188</v>
      </c>
      <c r="AI24" s="29">
        <f>'8.Spieltag'!AK24</f>
        <v>18</v>
      </c>
      <c r="AJ24" s="30">
        <f t="shared" si="20"/>
        <v>248</v>
      </c>
      <c r="AK24" s="31">
        <f t="shared" si="21"/>
        <v>18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25" t="str">
        <f t="shared" si="15"/>
        <v>5</v>
      </c>
      <c r="U25" s="23"/>
      <c r="V25" s="24"/>
      <c r="W25" s="36" t="str">
        <f t="shared" si="16"/>
        <v>5</v>
      </c>
      <c r="X25" s="23"/>
      <c r="Y25" s="24"/>
      <c r="Z25" s="123">
        <f t="shared" si="17"/>
        <v>20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'8.Spieltag'!AJ25</f>
        <v>158</v>
      </c>
      <c r="AI25" s="29">
        <f>'8.Spieltag'!AK25</f>
        <v>23</v>
      </c>
      <c r="AJ25" s="30">
        <f t="shared" si="20"/>
        <v>218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14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25" t="str">
        <f t="shared" si="15"/>
        <v>5</v>
      </c>
      <c r="U26" s="23"/>
      <c r="V26" s="24"/>
      <c r="W26" s="36" t="str">
        <f t="shared" si="16"/>
        <v>5</v>
      </c>
      <c r="X26" s="23"/>
      <c r="Y26" s="24"/>
      <c r="Z26" s="123">
        <f t="shared" si="17"/>
        <v>20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'8.Spieltag'!AJ26</f>
        <v>214</v>
      </c>
      <c r="AI26" s="29">
        <f>'8.Spieltag'!AK26</f>
        <v>14</v>
      </c>
      <c r="AJ26" s="30">
        <f t="shared" si="20"/>
        <v>274</v>
      </c>
      <c r="AK26" s="31">
        <f t="shared" si="21"/>
        <v>14</v>
      </c>
      <c r="AL26" s="1"/>
    </row>
    <row r="27" spans="1:38" ht="24.9" customHeight="1" thickBot="1" x14ac:dyDescent="0.3">
      <c r="A27" s="35">
        <f t="shared" si="9"/>
        <v>4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25" t="str">
        <f t="shared" si="15"/>
        <v>5</v>
      </c>
      <c r="U27" s="23"/>
      <c r="V27" s="24"/>
      <c r="W27" s="36" t="str">
        <f t="shared" si="16"/>
        <v>5</v>
      </c>
      <c r="X27" s="23"/>
      <c r="Y27" s="24"/>
      <c r="Z27" s="123">
        <f t="shared" si="17"/>
        <v>20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'8.Spieltag'!AJ27</f>
        <v>231</v>
      </c>
      <c r="AI27" s="29">
        <f>'8.Spieltag'!AK27</f>
        <v>4</v>
      </c>
      <c r="AJ27" s="30">
        <f t="shared" si="20"/>
        <v>291</v>
      </c>
      <c r="AK27" s="31">
        <f t="shared" si="21"/>
        <v>4</v>
      </c>
      <c r="AL27" s="1"/>
    </row>
    <row r="28" spans="1:38" ht="24.9" customHeight="1" thickBot="1" x14ac:dyDescent="0.3">
      <c r="A28" s="35">
        <f t="shared" si="9"/>
        <v>15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25" t="str">
        <f t="shared" si="15"/>
        <v>5</v>
      </c>
      <c r="U28" s="23"/>
      <c r="V28" s="24"/>
      <c r="W28" s="36" t="str">
        <f t="shared" si="16"/>
        <v>5</v>
      </c>
      <c r="X28" s="23"/>
      <c r="Y28" s="24"/>
      <c r="Z28" s="123">
        <f t="shared" si="17"/>
        <v>20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'8.Spieltag'!AJ28</f>
        <v>209</v>
      </c>
      <c r="AI28" s="29">
        <f>'8.Spieltag'!AK28</f>
        <v>15</v>
      </c>
      <c r="AJ28" s="30">
        <f t="shared" si="20"/>
        <v>269</v>
      </c>
      <c r="AK28" s="31">
        <f t="shared" si="21"/>
        <v>15</v>
      </c>
      <c r="AL28" s="1"/>
    </row>
    <row r="29" spans="1:38" ht="24.9" customHeight="1" thickBot="1" x14ac:dyDescent="0.3">
      <c r="A29" s="35">
        <f t="shared" si="9"/>
        <v>17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25" t="str">
        <f t="shared" si="15"/>
        <v>5</v>
      </c>
      <c r="U29" s="23"/>
      <c r="V29" s="24"/>
      <c r="W29" s="36" t="str">
        <f t="shared" si="16"/>
        <v>5</v>
      </c>
      <c r="X29" s="23"/>
      <c r="Y29" s="24"/>
      <c r="Z29" s="123">
        <f t="shared" si="17"/>
        <v>20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'8.Spieltag'!AJ29</f>
        <v>196</v>
      </c>
      <c r="AI29" s="29">
        <f>'8.Spieltag'!AK29</f>
        <v>17</v>
      </c>
      <c r="AJ29" s="30">
        <f t="shared" si="20"/>
        <v>256</v>
      </c>
      <c r="AK29" s="31">
        <f t="shared" si="21"/>
        <v>17</v>
      </c>
      <c r="AL29" s="1"/>
    </row>
    <row r="30" spans="1:38" ht="28.2" customHeight="1" thickBot="1" x14ac:dyDescent="0.3">
      <c r="A30" s="35">
        <f t="shared" si="9"/>
        <v>11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25" t="str">
        <f t="shared" si="15"/>
        <v>5</v>
      </c>
      <c r="U30" s="23"/>
      <c r="V30" s="24"/>
      <c r="W30" s="36" t="str">
        <f t="shared" si="16"/>
        <v>5</v>
      </c>
      <c r="X30" s="23"/>
      <c r="Y30" s="24"/>
      <c r="Z30" s="123">
        <f t="shared" si="17"/>
        <v>20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'8.Spieltag'!AJ30</f>
        <v>225</v>
      </c>
      <c r="AI30" s="29">
        <f>'8.Spieltag'!AK30</f>
        <v>11</v>
      </c>
      <c r="AJ30" s="30">
        <f t="shared" si="20"/>
        <v>285</v>
      </c>
      <c r="AK30" s="31">
        <f t="shared" si="21"/>
        <v>11</v>
      </c>
      <c r="AL30" s="1"/>
    </row>
    <row r="31" spans="1:38" ht="28.2" customHeight="1" thickBot="1" x14ac:dyDescent="0.3">
      <c r="A31" s="35">
        <f t="shared" si="9"/>
        <v>19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25" t="str">
        <f t="shared" si="15"/>
        <v>5</v>
      </c>
      <c r="U31" s="23"/>
      <c r="V31" s="24"/>
      <c r="W31" s="36" t="str">
        <f t="shared" si="16"/>
        <v>5</v>
      </c>
      <c r="X31" s="23"/>
      <c r="Y31" s="24"/>
      <c r="Z31" s="123">
        <f t="shared" si="17"/>
        <v>20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'8.Spieltag'!AJ31</f>
        <v>179</v>
      </c>
      <c r="AI31" s="29">
        <f>'8.Spieltag'!AK31</f>
        <v>19</v>
      </c>
      <c r="AJ31" s="30">
        <f t="shared" si="20"/>
        <v>239</v>
      </c>
      <c r="AK31" s="31">
        <f t="shared" si="21"/>
        <v>19</v>
      </c>
      <c r="AL31" s="1"/>
    </row>
    <row r="32" spans="1:38" ht="28.2" customHeight="1" thickBot="1" x14ac:dyDescent="0.3">
      <c r="A32" s="35">
        <f t="shared" si="9"/>
        <v>8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25" t="str">
        <f t="shared" si="15"/>
        <v>5</v>
      </c>
      <c r="U32" s="23"/>
      <c r="V32" s="24"/>
      <c r="W32" s="36" t="str">
        <f t="shared" si="16"/>
        <v>5</v>
      </c>
      <c r="X32" s="23"/>
      <c r="Y32" s="24"/>
      <c r="Z32" s="123">
        <f t="shared" si="17"/>
        <v>20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'8.Spieltag'!AJ32</f>
        <v>228</v>
      </c>
      <c r="AI32" s="29">
        <f>'8.Spieltag'!AK32</f>
        <v>8</v>
      </c>
      <c r="AJ32" s="30">
        <f t="shared" si="20"/>
        <v>288</v>
      </c>
      <c r="AK32" s="31">
        <f t="shared" si="21"/>
        <v>8</v>
      </c>
      <c r="AL32" s="1"/>
    </row>
    <row r="33" spans="1:38" ht="28.2" customHeight="1" thickBot="1" x14ac:dyDescent="0.3">
      <c r="A33" s="35">
        <f t="shared" si="9"/>
        <v>22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123">
        <f t="shared" si="17"/>
        <v>20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166</v>
      </c>
      <c r="AI33" s="29">
        <f>'8.Spieltag'!AK33</f>
        <v>22</v>
      </c>
      <c r="AJ33" s="30">
        <f t="shared" ref="AJ33" si="31">AG33+AH33</f>
        <v>226</v>
      </c>
      <c r="AK33" s="31">
        <f t="shared" si="21"/>
        <v>22</v>
      </c>
      <c r="AL33" s="1"/>
    </row>
    <row r="34" spans="1:38" ht="28.2" customHeight="1" thickBot="1" x14ac:dyDescent="0.3">
      <c r="A34" s="35">
        <f t="shared" ref="A34" si="32">AK34</f>
        <v>20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8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9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123">
        <f t="shared" si="17"/>
        <v>20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178</v>
      </c>
      <c r="AI34" s="29">
        <f>'8.Spieltag'!AK34</f>
        <v>20</v>
      </c>
      <c r="AJ34" s="30">
        <f t="shared" ref="AJ34" si="42">AG34+AH34</f>
        <v>238</v>
      </c>
      <c r="AK34" s="31">
        <f t="shared" si="21"/>
        <v>20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0">
    <sortCondition ref="A11:A30"/>
  </sortState>
  <phoneticPr fontId="0" type="noConversion"/>
  <conditionalFormatting sqref="B11:B30">
    <cfRule type="expression" dxfId="146" priority="18">
      <formula>($AG11&gt;40)</formula>
    </cfRule>
  </conditionalFormatting>
  <conditionalFormatting sqref="B31:B32">
    <cfRule type="expression" dxfId="145" priority="7">
      <formula>($AG31&gt;40)</formula>
    </cfRule>
  </conditionalFormatting>
  <conditionalFormatting sqref="B33:B34">
    <cfRule type="expression" dxfId="144" priority="5">
      <formula>($AG33&gt;40)</formula>
    </cfRule>
  </conditionalFormatting>
  <conditionalFormatting sqref="AG1:AG1048576">
    <cfRule type="top10" dxfId="143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L42"/>
  <sheetViews>
    <sheetView topLeftCell="B22"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13</v>
      </c>
      <c r="M4" s="71"/>
      <c r="N4" s="71"/>
      <c r="O4" s="70" t="s">
        <v>12</v>
      </c>
      <c r="P4" s="71"/>
      <c r="Q4" s="71"/>
      <c r="R4" s="70" t="s">
        <v>60</v>
      </c>
      <c r="S4" s="71"/>
      <c r="T4" s="71"/>
      <c r="U4" s="70" t="s">
        <v>62</v>
      </c>
      <c r="V4" s="71"/>
      <c r="W4" s="71"/>
      <c r="X4" s="70" t="s">
        <v>18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61</v>
      </c>
      <c r="D6" s="73"/>
      <c r="E6" s="74"/>
      <c r="F6" s="69" t="s">
        <v>16</v>
      </c>
      <c r="G6" s="73"/>
      <c r="H6" s="74"/>
      <c r="I6" s="69" t="s">
        <v>19</v>
      </c>
      <c r="J6" s="73"/>
      <c r="K6" s="74"/>
      <c r="L6" s="69" t="s">
        <v>63</v>
      </c>
      <c r="M6" s="73"/>
      <c r="N6" s="74"/>
      <c r="O6" s="69" t="s">
        <v>66</v>
      </c>
      <c r="P6" s="73"/>
      <c r="Q6" s="74"/>
      <c r="R6" s="69" t="s">
        <v>104</v>
      </c>
      <c r="S6" s="73"/>
      <c r="T6" s="74"/>
      <c r="U6" s="69" t="s">
        <v>64</v>
      </c>
      <c r="V6" s="73"/>
      <c r="W6" s="74"/>
      <c r="X6" s="69" t="s">
        <v>103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123">
        <f>IF(OR(EXACT($O$10,O11)*(EXACT($P$10,P11)))=TRUE,$AJ$7,IF(($P$10-$O$10=P11-O11),$AJ$4,IF(OR(EXACT($O$10&gt;$P$10,O11&gt;P11)*EXACT($O$10=$P$10,O11=P11)*EXACT($O$10&lt;$P$10,O11&lt;P11)),$AJ$2,0)))*2*2</f>
        <v>20</v>
      </c>
      <c r="R11" s="23"/>
      <c r="S11" s="24"/>
      <c r="T11" s="25" t="str">
        <f t="shared" ref="T11" si="4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218</v>
      </c>
      <c r="AI11" s="29">
        <f>'8.Spieltag'!AK11</f>
        <v>13</v>
      </c>
      <c r="AJ11" s="30">
        <f t="shared" ref="AJ11" si="8">AG11+AH11</f>
        <v>278</v>
      </c>
      <c r="AK11" s="31">
        <f>RANK(AJ11,$AJ$11:$AJ$34)</f>
        <v>13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105</v>
      </c>
      <c r="D12" s="24" t="s">
        <v>106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106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123">
        <f t="shared" ref="Q12:Q34" si="14">IF(OR(EXACT($O$10,O12)*(EXACT($P$10,P12)))=TRUE,$AJ$7,IF(($P$10-$O$10=P12-O12),$AJ$4,IF(OR(EXACT($O$10&gt;$P$10,O12&gt;P12)*EXACT($O$10=$P$10,O12=P12)*EXACT($O$10&lt;$P$10,O12&lt;P12)),$AJ$2,0)))*2*2</f>
        <v>0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108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0</v>
      </c>
      <c r="AH12" s="28">
        <f>'8.Spieltag'!AJ12</f>
        <v>67</v>
      </c>
      <c r="AI12" s="29">
        <f>'8.Spieltag'!AK12</f>
        <v>24</v>
      </c>
      <c r="AJ12" s="30">
        <f t="shared" ref="AJ12:AJ32" si="20">AG12+AH12</f>
        <v>67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6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123">
        <f t="shared" si="14"/>
        <v>20</v>
      </c>
      <c r="R13" s="23"/>
      <c r="S13" s="24"/>
      <c r="T13" s="25" t="str">
        <f t="shared" si="15"/>
        <v>5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'8.Spieltag'!AJ13</f>
        <v>230</v>
      </c>
      <c r="AI13" s="29">
        <f>'8.Spieltag'!AK13</f>
        <v>6</v>
      </c>
      <c r="AJ13" s="30">
        <f t="shared" si="20"/>
        <v>290</v>
      </c>
      <c r="AK13" s="31">
        <f t="shared" si="21"/>
        <v>6</v>
      </c>
    </row>
    <row r="14" spans="1:38" ht="24.9" customHeight="1" thickBot="1" x14ac:dyDescent="0.3">
      <c r="A14" s="35">
        <f t="shared" si="9"/>
        <v>10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123">
        <f t="shared" si="14"/>
        <v>20</v>
      </c>
      <c r="R14" s="23"/>
      <c r="S14" s="24"/>
      <c r="T14" s="25" t="str">
        <f t="shared" si="15"/>
        <v>5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'8.Spieltag'!AJ14</f>
        <v>227</v>
      </c>
      <c r="AI14" s="29">
        <f>'8.Spieltag'!AK14</f>
        <v>10</v>
      </c>
      <c r="AJ14" s="30">
        <f t="shared" si="20"/>
        <v>287</v>
      </c>
      <c r="AK14" s="31">
        <f t="shared" si="21"/>
        <v>10</v>
      </c>
    </row>
    <row r="15" spans="1:38" ht="24.9" customHeight="1" thickBot="1" x14ac:dyDescent="0.3">
      <c r="A15" s="35">
        <f t="shared" si="9"/>
        <v>8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123">
        <f t="shared" si="14"/>
        <v>20</v>
      </c>
      <c r="R15" s="23"/>
      <c r="S15" s="24"/>
      <c r="T15" s="25" t="str">
        <f t="shared" si="15"/>
        <v>5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'8.Spieltag'!AJ15</f>
        <v>228</v>
      </c>
      <c r="AI15" s="29">
        <f>'8.Spieltag'!AK15</f>
        <v>8</v>
      </c>
      <c r="AJ15" s="30">
        <f t="shared" si="20"/>
        <v>288</v>
      </c>
      <c r="AK15" s="31">
        <f t="shared" si="21"/>
        <v>8</v>
      </c>
      <c r="AL15" s="1"/>
    </row>
    <row r="16" spans="1:38" ht="24.9" customHeight="1" thickBot="1" x14ac:dyDescent="0.3">
      <c r="A16" s="35">
        <f t="shared" si="9"/>
        <v>3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123">
        <f t="shared" si="14"/>
        <v>20</v>
      </c>
      <c r="R16" s="23"/>
      <c r="S16" s="24"/>
      <c r="T16" s="25" t="str">
        <f t="shared" si="15"/>
        <v>5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'8.Spieltag'!AJ16</f>
        <v>232</v>
      </c>
      <c r="AI16" s="29">
        <f>'8.Spieltag'!AK16</f>
        <v>3</v>
      </c>
      <c r="AJ16" s="30">
        <f t="shared" si="20"/>
        <v>292</v>
      </c>
      <c r="AK16" s="31">
        <f t="shared" si="21"/>
        <v>3</v>
      </c>
      <c r="AL16" s="1"/>
    </row>
    <row r="17" spans="1:38" ht="24.9" customHeight="1" thickBot="1" x14ac:dyDescent="0.3">
      <c r="A17" s="35">
        <f t="shared" si="9"/>
        <v>15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123">
        <f t="shared" si="14"/>
        <v>20</v>
      </c>
      <c r="R17" s="23"/>
      <c r="S17" s="24"/>
      <c r="T17" s="25" t="str">
        <f t="shared" si="15"/>
        <v>5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'8.Spieltag'!AJ17</f>
        <v>209</v>
      </c>
      <c r="AI17" s="29">
        <f>'8.Spieltag'!AK17</f>
        <v>15</v>
      </c>
      <c r="AJ17" s="30">
        <f t="shared" si="20"/>
        <v>269</v>
      </c>
      <c r="AK17" s="31">
        <f t="shared" si="21"/>
        <v>15</v>
      </c>
      <c r="AL17" s="1"/>
    </row>
    <row r="18" spans="1:38" ht="24.9" customHeight="1" thickBot="1" x14ac:dyDescent="0.3">
      <c r="A18" s="35">
        <f t="shared" si="9"/>
        <v>1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123">
        <f t="shared" si="14"/>
        <v>20</v>
      </c>
      <c r="R18" s="23"/>
      <c r="S18" s="24"/>
      <c r="T18" s="25" t="str">
        <f t="shared" si="15"/>
        <v>5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'8.Spieltag'!AJ18</f>
        <v>237</v>
      </c>
      <c r="AI18" s="29">
        <f>'8.Spieltag'!AK18</f>
        <v>1</v>
      </c>
      <c r="AJ18" s="30">
        <f t="shared" si="20"/>
        <v>297</v>
      </c>
      <c r="AK18" s="31">
        <f t="shared" si="21"/>
        <v>1</v>
      </c>
      <c r="AL18" s="1"/>
    </row>
    <row r="19" spans="1:38" ht="24.9" customHeight="1" thickBot="1" x14ac:dyDescent="0.3">
      <c r="A19" s="35">
        <f t="shared" si="9"/>
        <v>7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123">
        <f t="shared" si="14"/>
        <v>20</v>
      </c>
      <c r="R19" s="23"/>
      <c r="S19" s="24"/>
      <c r="T19" s="25" t="str">
        <f t="shared" si="15"/>
        <v>5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'8.Spieltag'!AJ19</f>
        <v>229</v>
      </c>
      <c r="AI19" s="29">
        <f>'8.Spieltag'!AK19</f>
        <v>7</v>
      </c>
      <c r="AJ19" s="30">
        <f t="shared" si="20"/>
        <v>289</v>
      </c>
      <c r="AK19" s="31">
        <f t="shared" si="21"/>
        <v>7</v>
      </c>
      <c r="AL19" s="1"/>
    </row>
    <row r="20" spans="1:38" ht="24.9" customHeight="1" thickBot="1" x14ac:dyDescent="0.3">
      <c r="A20" s="35">
        <f t="shared" si="9"/>
        <v>2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123">
        <f t="shared" si="14"/>
        <v>20</v>
      </c>
      <c r="R20" s="23"/>
      <c r="S20" s="24"/>
      <c r="T20" s="25" t="str">
        <f t="shared" si="15"/>
        <v>5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'8.Spieltag'!AJ20</f>
        <v>235</v>
      </c>
      <c r="AI20" s="29">
        <f>'8.Spieltag'!AK20</f>
        <v>2</v>
      </c>
      <c r="AJ20" s="30">
        <f t="shared" si="20"/>
        <v>295</v>
      </c>
      <c r="AK20" s="31">
        <f t="shared" si="21"/>
        <v>2</v>
      </c>
      <c r="AL20" s="1"/>
    </row>
    <row r="21" spans="1:38" ht="24.9" customHeight="1" thickBot="1" x14ac:dyDescent="0.3">
      <c r="A21" s="35">
        <f t="shared" si="9"/>
        <v>12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123">
        <f t="shared" si="14"/>
        <v>20</v>
      </c>
      <c r="R21" s="23"/>
      <c r="S21" s="24"/>
      <c r="T21" s="25" t="str">
        <f t="shared" si="15"/>
        <v>5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'8.Spieltag'!AJ21</f>
        <v>223</v>
      </c>
      <c r="AI21" s="29">
        <f>'8.Spieltag'!AK21</f>
        <v>12</v>
      </c>
      <c r="AJ21" s="30">
        <f t="shared" si="20"/>
        <v>283</v>
      </c>
      <c r="AK21" s="31">
        <f t="shared" si="21"/>
        <v>12</v>
      </c>
      <c r="AL21" s="1"/>
    </row>
    <row r="22" spans="1:38" ht="24.9" customHeight="1" thickBot="1" x14ac:dyDescent="0.3">
      <c r="A22" s="35">
        <f t="shared" si="9"/>
        <v>21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123">
        <f t="shared" si="14"/>
        <v>20</v>
      </c>
      <c r="R22" s="23"/>
      <c r="S22" s="24"/>
      <c r="T22" s="25" t="str">
        <f t="shared" si="15"/>
        <v>5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'8.Spieltag'!AJ22</f>
        <v>172</v>
      </c>
      <c r="AI22" s="29">
        <f>'8.Spieltag'!AK22</f>
        <v>21</v>
      </c>
      <c r="AJ22" s="30">
        <f t="shared" si="20"/>
        <v>232</v>
      </c>
      <c r="AK22" s="31">
        <f t="shared" si="21"/>
        <v>21</v>
      </c>
      <c r="AL22" s="1"/>
    </row>
    <row r="23" spans="1:38" ht="24.9" customHeight="1" thickBot="1" x14ac:dyDescent="0.3">
      <c r="A23" s="35">
        <f t="shared" si="9"/>
        <v>4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123">
        <f t="shared" si="14"/>
        <v>20</v>
      </c>
      <c r="R23" s="23"/>
      <c r="S23" s="24"/>
      <c r="T23" s="25" t="str">
        <f t="shared" si="15"/>
        <v>5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'8.Spieltag'!AJ23</f>
        <v>231</v>
      </c>
      <c r="AI23" s="29">
        <f>'8.Spieltag'!AK23</f>
        <v>4</v>
      </c>
      <c r="AJ23" s="30">
        <f t="shared" si="20"/>
        <v>291</v>
      </c>
      <c r="AK23" s="31">
        <f t="shared" si="21"/>
        <v>4</v>
      </c>
      <c r="AL23" s="1"/>
    </row>
    <row r="24" spans="1:38" ht="24.9" customHeight="1" thickBot="1" x14ac:dyDescent="0.3">
      <c r="A24" s="35">
        <f t="shared" si="9"/>
        <v>18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123">
        <f t="shared" si="14"/>
        <v>20</v>
      </c>
      <c r="R24" s="23"/>
      <c r="S24" s="24"/>
      <c r="T24" s="25" t="str">
        <f t="shared" si="15"/>
        <v>5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'8.Spieltag'!AJ24</f>
        <v>188</v>
      </c>
      <c r="AI24" s="29">
        <f>'8.Spieltag'!AK24</f>
        <v>18</v>
      </c>
      <c r="AJ24" s="30">
        <f t="shared" si="20"/>
        <v>248</v>
      </c>
      <c r="AK24" s="31">
        <f t="shared" si="21"/>
        <v>18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123">
        <f t="shared" si="14"/>
        <v>20</v>
      </c>
      <c r="R25" s="23"/>
      <c r="S25" s="24"/>
      <c r="T25" s="25" t="str">
        <f t="shared" si="15"/>
        <v>5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'8.Spieltag'!AJ25</f>
        <v>158</v>
      </c>
      <c r="AI25" s="29">
        <f>'8.Spieltag'!AK25</f>
        <v>23</v>
      </c>
      <c r="AJ25" s="30">
        <f t="shared" si="20"/>
        <v>218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14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123">
        <f t="shared" si="14"/>
        <v>20</v>
      </c>
      <c r="R26" s="23"/>
      <c r="S26" s="24"/>
      <c r="T26" s="25" t="str">
        <f t="shared" si="15"/>
        <v>5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'8.Spieltag'!AJ26</f>
        <v>214</v>
      </c>
      <c r="AI26" s="29">
        <f>'8.Spieltag'!AK26</f>
        <v>14</v>
      </c>
      <c r="AJ26" s="30">
        <f t="shared" si="20"/>
        <v>274</v>
      </c>
      <c r="AK26" s="31">
        <f t="shared" si="21"/>
        <v>14</v>
      </c>
      <c r="AL26" s="1"/>
    </row>
    <row r="27" spans="1:38" ht="24.9" customHeight="1" thickBot="1" x14ac:dyDescent="0.3">
      <c r="A27" s="35">
        <f t="shared" si="9"/>
        <v>4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123">
        <f t="shared" si="14"/>
        <v>20</v>
      </c>
      <c r="R27" s="23"/>
      <c r="S27" s="24"/>
      <c r="T27" s="25" t="str">
        <f t="shared" si="15"/>
        <v>5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'8.Spieltag'!AJ27</f>
        <v>231</v>
      </c>
      <c r="AI27" s="29">
        <f>'8.Spieltag'!AK27</f>
        <v>4</v>
      </c>
      <c r="AJ27" s="30">
        <f t="shared" si="20"/>
        <v>291</v>
      </c>
      <c r="AK27" s="31">
        <f t="shared" si="21"/>
        <v>4</v>
      </c>
      <c r="AL27" s="1"/>
    </row>
    <row r="28" spans="1:38" ht="24.9" customHeight="1" thickBot="1" x14ac:dyDescent="0.3">
      <c r="A28" s="35">
        <f t="shared" si="9"/>
        <v>15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123">
        <f t="shared" si="14"/>
        <v>20</v>
      </c>
      <c r="R28" s="23"/>
      <c r="S28" s="24"/>
      <c r="T28" s="25" t="str">
        <f t="shared" si="15"/>
        <v>5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'8.Spieltag'!AJ28</f>
        <v>209</v>
      </c>
      <c r="AI28" s="29">
        <f>'8.Spieltag'!AK28</f>
        <v>15</v>
      </c>
      <c r="AJ28" s="30">
        <f t="shared" si="20"/>
        <v>269</v>
      </c>
      <c r="AK28" s="31">
        <f t="shared" si="21"/>
        <v>15</v>
      </c>
      <c r="AL28" s="1"/>
    </row>
    <row r="29" spans="1:38" ht="24.9" customHeight="1" thickBot="1" x14ac:dyDescent="0.3">
      <c r="A29" s="35">
        <f t="shared" si="9"/>
        <v>17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123">
        <f t="shared" si="14"/>
        <v>20</v>
      </c>
      <c r="R29" s="23"/>
      <c r="S29" s="24"/>
      <c r="T29" s="25" t="str">
        <f t="shared" si="15"/>
        <v>5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'8.Spieltag'!AJ29</f>
        <v>196</v>
      </c>
      <c r="AI29" s="29">
        <f>'8.Spieltag'!AK29</f>
        <v>17</v>
      </c>
      <c r="AJ29" s="30">
        <f t="shared" si="20"/>
        <v>256</v>
      </c>
      <c r="AK29" s="31">
        <f t="shared" si="21"/>
        <v>17</v>
      </c>
      <c r="AL29" s="1"/>
    </row>
    <row r="30" spans="1:38" ht="28.2" customHeight="1" thickBot="1" x14ac:dyDescent="0.3">
      <c r="A30" s="35">
        <f t="shared" si="9"/>
        <v>11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123">
        <f t="shared" si="14"/>
        <v>20</v>
      </c>
      <c r="R30" s="23"/>
      <c r="S30" s="24"/>
      <c r="T30" s="25" t="str">
        <f t="shared" si="15"/>
        <v>5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'8.Spieltag'!AJ30</f>
        <v>225</v>
      </c>
      <c r="AI30" s="29">
        <f>'8.Spieltag'!AK30</f>
        <v>11</v>
      </c>
      <c r="AJ30" s="30">
        <f t="shared" si="20"/>
        <v>285</v>
      </c>
      <c r="AK30" s="31">
        <f t="shared" si="21"/>
        <v>11</v>
      </c>
      <c r="AL30" s="1"/>
    </row>
    <row r="31" spans="1:38" ht="28.2" customHeight="1" thickBot="1" x14ac:dyDescent="0.3">
      <c r="A31" s="35">
        <f t="shared" si="9"/>
        <v>19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123">
        <f t="shared" si="14"/>
        <v>20</v>
      </c>
      <c r="R31" s="23"/>
      <c r="S31" s="24"/>
      <c r="T31" s="25" t="str">
        <f t="shared" si="15"/>
        <v>5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'8.Spieltag'!AJ31</f>
        <v>179</v>
      </c>
      <c r="AI31" s="29">
        <f>'8.Spieltag'!AK31</f>
        <v>19</v>
      </c>
      <c r="AJ31" s="30">
        <f t="shared" si="20"/>
        <v>239</v>
      </c>
      <c r="AK31" s="31">
        <f t="shared" si="21"/>
        <v>19</v>
      </c>
      <c r="AL31" s="1"/>
    </row>
    <row r="32" spans="1:38" ht="28.2" customHeight="1" thickBot="1" x14ac:dyDescent="0.3">
      <c r="A32" s="35">
        <f t="shared" si="9"/>
        <v>8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123">
        <f t="shared" si="14"/>
        <v>20</v>
      </c>
      <c r="R32" s="23"/>
      <c r="S32" s="24"/>
      <c r="T32" s="25" t="str">
        <f t="shared" si="15"/>
        <v>5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'8.Spieltag'!AJ32</f>
        <v>228</v>
      </c>
      <c r="AI32" s="29">
        <f>'8.Spieltag'!AK32</f>
        <v>8</v>
      </c>
      <c r="AJ32" s="30">
        <f t="shared" si="20"/>
        <v>288</v>
      </c>
      <c r="AK32" s="31">
        <f t="shared" si="21"/>
        <v>8</v>
      </c>
      <c r="AL32" s="1"/>
    </row>
    <row r="33" spans="1:38" ht="28.2" customHeight="1" thickBot="1" x14ac:dyDescent="0.3">
      <c r="A33" s="35">
        <f t="shared" si="9"/>
        <v>22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123">
        <f t="shared" si="14"/>
        <v>20</v>
      </c>
      <c r="R33" s="23"/>
      <c r="S33" s="24"/>
      <c r="T33" s="25" t="str">
        <f t="shared" ref="T33" si="26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166</v>
      </c>
      <c r="AI33" s="29">
        <f>'8.Spieltag'!AK33</f>
        <v>22</v>
      </c>
      <c r="AJ33" s="30">
        <f t="shared" ref="AJ33" si="31">AG33+AH33</f>
        <v>226</v>
      </c>
      <c r="AK33" s="31">
        <f t="shared" si="21"/>
        <v>22</v>
      </c>
      <c r="AL33" s="1"/>
    </row>
    <row r="34" spans="1:38" ht="28.2" customHeight="1" thickBot="1" x14ac:dyDescent="0.3">
      <c r="A34" s="35">
        <f t="shared" ref="A34" si="32">AK34</f>
        <v>20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123">
        <f t="shared" si="14"/>
        <v>20</v>
      </c>
      <c r="R34" s="23"/>
      <c r="S34" s="24"/>
      <c r="T34" s="25" t="str">
        <f t="shared" ref="T34" si="37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178</v>
      </c>
      <c r="AI34" s="29">
        <f>'8.Spieltag'!AK34</f>
        <v>20</v>
      </c>
      <c r="AJ34" s="30">
        <f t="shared" ref="AJ34" si="42">AG34+AH34</f>
        <v>238</v>
      </c>
      <c r="AK34" s="31">
        <f t="shared" si="21"/>
        <v>20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42" priority="16">
      <formula>($AG11&gt;40)</formula>
    </cfRule>
  </conditionalFormatting>
  <conditionalFormatting sqref="B31:B32">
    <cfRule type="expression" dxfId="141" priority="7">
      <formula>($AG31&gt;40)</formula>
    </cfRule>
  </conditionalFormatting>
  <conditionalFormatting sqref="B33:B34">
    <cfRule type="expression" dxfId="140" priority="5">
      <formula>($AG33&gt;40)</formula>
    </cfRule>
  </conditionalFormatting>
  <conditionalFormatting sqref="AG1:AG1048576">
    <cfRule type="top10" dxfId="139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42"/>
  <sheetViews>
    <sheetView topLeftCell="B22"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36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63</v>
      </c>
      <c r="G4" s="71"/>
      <c r="H4" s="71"/>
      <c r="I4" s="70" t="s">
        <v>103</v>
      </c>
      <c r="J4" s="71"/>
      <c r="K4" s="71"/>
      <c r="L4" s="70" t="s">
        <v>15</v>
      </c>
      <c r="M4" s="71"/>
      <c r="N4" s="71"/>
      <c r="O4" s="70" t="s">
        <v>104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22</v>
      </c>
      <c r="G6" s="73"/>
      <c r="H6" s="74"/>
      <c r="I6" s="69" t="s">
        <v>62</v>
      </c>
      <c r="J6" s="73"/>
      <c r="K6" s="74"/>
      <c r="L6" s="69" t="s">
        <v>18</v>
      </c>
      <c r="M6" s="73"/>
      <c r="N6" s="74"/>
      <c r="O6" s="69" t="s">
        <v>65</v>
      </c>
      <c r="P6" s="73"/>
      <c r="Q6" s="74"/>
      <c r="R6" s="69" t="s">
        <v>60</v>
      </c>
      <c r="S6" s="73"/>
      <c r="T6" s="74"/>
      <c r="U6" s="69" t="s">
        <v>13</v>
      </c>
      <c r="V6" s="73"/>
      <c r="W6" s="74"/>
      <c r="X6" s="69" t="s">
        <v>14</v>
      </c>
      <c r="Y6" s="73"/>
      <c r="Z6" s="74"/>
      <c r="AA6" s="69" t="s">
        <v>12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123">
        <f>IF(OR(EXACT($AA$10,AA11)*(EXACT($AB$10,AB11)))=TRUE,$AJ$7,IF(($AB$10-$AA$10=AB11-AA11),$AJ$4,IF(OR(EXACT($AA$10&gt;$AB$10,AA11&gt;AB11)*EXACT($AA$10=$AB$10,AA11=AB11)*EXACT($AA$10&lt;$AB$10,AA11&lt;AB11)),$AJ$2,0)))*2*2</f>
        <v>20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218</v>
      </c>
      <c r="AI11" s="29">
        <f>'8.Spieltag'!AK11</f>
        <v>13</v>
      </c>
      <c r="AJ11" s="30">
        <f t="shared" ref="AJ11" si="8">AG11+AH11</f>
        <v>278</v>
      </c>
      <c r="AK11" s="31">
        <f>RANK(AJ11,$AJ$11:$AJ$34)</f>
        <v>13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106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105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3" t="s">
        <v>105</v>
      </c>
      <c r="M12" s="24" t="s">
        <v>105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3</v>
      </c>
      <c r="O12" s="23" t="s">
        <v>105</v>
      </c>
      <c r="P12" s="24" t="s">
        <v>105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3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105</v>
      </c>
      <c r="V12" s="24" t="s">
        <v>20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106</v>
      </c>
      <c r="AB12" s="24" t="s">
        <v>20</v>
      </c>
      <c r="AC12" s="12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0</v>
      </c>
      <c r="AD12" s="26"/>
      <c r="AE12" s="24"/>
      <c r="AF12" s="25"/>
      <c r="AG12" s="27">
        <f t="shared" ref="AG12:AG32" si="19">E12+H12+K12+N12+Q12+T12+W12+Z12+AC12+AF12</f>
        <v>9</v>
      </c>
      <c r="AH12" s="28">
        <f>'8.Spieltag'!AJ12</f>
        <v>67</v>
      </c>
      <c r="AI12" s="29">
        <f>'8.Spieltag'!AK12</f>
        <v>24</v>
      </c>
      <c r="AJ12" s="30">
        <f t="shared" ref="AJ12:AJ32" si="20">AG12+AH12</f>
        <v>76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6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25" t="str">
        <f t="shared" si="15"/>
        <v>5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123">
        <f t="shared" si="18"/>
        <v>20</v>
      </c>
      <c r="AD13" s="26"/>
      <c r="AE13" s="24"/>
      <c r="AF13" s="25"/>
      <c r="AG13" s="27">
        <f t="shared" si="19"/>
        <v>60</v>
      </c>
      <c r="AH13" s="28">
        <f>'8.Spieltag'!AJ13</f>
        <v>230</v>
      </c>
      <c r="AI13" s="29">
        <f>'8.Spieltag'!AK13</f>
        <v>6</v>
      </c>
      <c r="AJ13" s="30">
        <f t="shared" si="20"/>
        <v>290</v>
      </c>
      <c r="AK13" s="31">
        <f t="shared" si="21"/>
        <v>6</v>
      </c>
    </row>
    <row r="14" spans="1:38" ht="24.9" customHeight="1" thickBot="1" x14ac:dyDescent="0.3">
      <c r="A14" s="35">
        <f t="shared" si="9"/>
        <v>10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25" t="str">
        <f t="shared" si="15"/>
        <v>5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123">
        <f t="shared" si="18"/>
        <v>20</v>
      </c>
      <c r="AD14" s="26"/>
      <c r="AE14" s="24"/>
      <c r="AF14" s="25"/>
      <c r="AG14" s="27">
        <f t="shared" si="19"/>
        <v>60</v>
      </c>
      <c r="AH14" s="28">
        <f>'8.Spieltag'!AJ14</f>
        <v>227</v>
      </c>
      <c r="AI14" s="29">
        <f>'8.Spieltag'!AK14</f>
        <v>10</v>
      </c>
      <c r="AJ14" s="30">
        <f t="shared" si="20"/>
        <v>287</v>
      </c>
      <c r="AK14" s="31">
        <f t="shared" si="21"/>
        <v>10</v>
      </c>
    </row>
    <row r="15" spans="1:38" ht="24.9" customHeight="1" thickBot="1" x14ac:dyDescent="0.3">
      <c r="A15" s="35">
        <f t="shared" si="9"/>
        <v>8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25" t="str">
        <f t="shared" si="15"/>
        <v>5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123">
        <f t="shared" si="18"/>
        <v>20</v>
      </c>
      <c r="AD15" s="26"/>
      <c r="AE15" s="24"/>
      <c r="AF15" s="25"/>
      <c r="AG15" s="27">
        <f t="shared" si="19"/>
        <v>60</v>
      </c>
      <c r="AH15" s="28">
        <f>'8.Spieltag'!AJ15</f>
        <v>228</v>
      </c>
      <c r="AI15" s="29">
        <f>'8.Spieltag'!AK15</f>
        <v>8</v>
      </c>
      <c r="AJ15" s="30">
        <f t="shared" si="20"/>
        <v>288</v>
      </c>
      <c r="AK15" s="31">
        <f t="shared" si="21"/>
        <v>8</v>
      </c>
      <c r="AL15" s="1"/>
    </row>
    <row r="16" spans="1:38" ht="24.9" customHeight="1" thickBot="1" x14ac:dyDescent="0.3">
      <c r="A16" s="35">
        <f t="shared" si="9"/>
        <v>3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25" t="str">
        <f t="shared" si="15"/>
        <v>5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123">
        <f t="shared" si="18"/>
        <v>20</v>
      </c>
      <c r="AD16" s="26"/>
      <c r="AE16" s="24"/>
      <c r="AF16" s="25"/>
      <c r="AG16" s="27">
        <f t="shared" si="19"/>
        <v>60</v>
      </c>
      <c r="AH16" s="28">
        <f>'8.Spieltag'!AJ16</f>
        <v>232</v>
      </c>
      <c r="AI16" s="29">
        <f>'8.Spieltag'!AK16</f>
        <v>3</v>
      </c>
      <c r="AJ16" s="30">
        <f t="shared" si="20"/>
        <v>292</v>
      </c>
      <c r="AK16" s="31">
        <f t="shared" si="21"/>
        <v>3</v>
      </c>
      <c r="AL16" s="1"/>
    </row>
    <row r="17" spans="1:38" ht="24.9" customHeight="1" thickBot="1" x14ac:dyDescent="0.3">
      <c r="A17" s="35">
        <f t="shared" si="9"/>
        <v>15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25" t="str">
        <f t="shared" si="15"/>
        <v>5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123">
        <f t="shared" si="18"/>
        <v>20</v>
      </c>
      <c r="AD17" s="26"/>
      <c r="AE17" s="24"/>
      <c r="AF17" s="25"/>
      <c r="AG17" s="27">
        <f t="shared" si="19"/>
        <v>60</v>
      </c>
      <c r="AH17" s="28">
        <f>'8.Spieltag'!AJ17</f>
        <v>209</v>
      </c>
      <c r="AI17" s="29">
        <f>'8.Spieltag'!AK17</f>
        <v>15</v>
      </c>
      <c r="AJ17" s="30">
        <f t="shared" si="20"/>
        <v>269</v>
      </c>
      <c r="AK17" s="31">
        <f t="shared" si="21"/>
        <v>15</v>
      </c>
      <c r="AL17" s="1"/>
    </row>
    <row r="18" spans="1:38" ht="24.9" customHeight="1" thickBot="1" x14ac:dyDescent="0.3">
      <c r="A18" s="35">
        <f t="shared" si="9"/>
        <v>1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25" t="str">
        <f t="shared" si="15"/>
        <v>5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123">
        <f t="shared" si="18"/>
        <v>20</v>
      </c>
      <c r="AD18" s="26"/>
      <c r="AE18" s="24"/>
      <c r="AF18" s="25"/>
      <c r="AG18" s="27">
        <f t="shared" si="19"/>
        <v>60</v>
      </c>
      <c r="AH18" s="28">
        <f>'8.Spieltag'!AJ18</f>
        <v>237</v>
      </c>
      <c r="AI18" s="29">
        <f>'8.Spieltag'!AK18</f>
        <v>1</v>
      </c>
      <c r="AJ18" s="30">
        <f t="shared" si="20"/>
        <v>297</v>
      </c>
      <c r="AK18" s="31">
        <f t="shared" si="21"/>
        <v>1</v>
      </c>
      <c r="AL18" s="1"/>
    </row>
    <row r="19" spans="1:38" ht="24.9" customHeight="1" thickBot="1" x14ac:dyDescent="0.3">
      <c r="A19" s="35">
        <f t="shared" si="9"/>
        <v>7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25" t="str">
        <f t="shared" si="15"/>
        <v>5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123">
        <f t="shared" si="18"/>
        <v>20</v>
      </c>
      <c r="AD19" s="26"/>
      <c r="AE19" s="24"/>
      <c r="AF19" s="25"/>
      <c r="AG19" s="27">
        <f t="shared" si="19"/>
        <v>60</v>
      </c>
      <c r="AH19" s="28">
        <f>'8.Spieltag'!AJ19</f>
        <v>229</v>
      </c>
      <c r="AI19" s="29">
        <f>'8.Spieltag'!AK19</f>
        <v>7</v>
      </c>
      <c r="AJ19" s="30">
        <f t="shared" si="20"/>
        <v>289</v>
      </c>
      <c r="AK19" s="31">
        <f t="shared" si="21"/>
        <v>7</v>
      </c>
      <c r="AL19" s="1"/>
    </row>
    <row r="20" spans="1:38" ht="24.9" customHeight="1" thickBot="1" x14ac:dyDescent="0.3">
      <c r="A20" s="35">
        <f t="shared" si="9"/>
        <v>2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25" t="str">
        <f t="shared" si="15"/>
        <v>5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123">
        <f t="shared" si="18"/>
        <v>20</v>
      </c>
      <c r="AD20" s="26"/>
      <c r="AE20" s="24"/>
      <c r="AF20" s="25"/>
      <c r="AG20" s="27">
        <f t="shared" si="19"/>
        <v>60</v>
      </c>
      <c r="AH20" s="28">
        <f>'8.Spieltag'!AJ20</f>
        <v>235</v>
      </c>
      <c r="AI20" s="29">
        <f>'8.Spieltag'!AK20</f>
        <v>2</v>
      </c>
      <c r="AJ20" s="30">
        <f t="shared" si="20"/>
        <v>295</v>
      </c>
      <c r="AK20" s="31">
        <f t="shared" si="21"/>
        <v>2</v>
      </c>
      <c r="AL20" s="1"/>
    </row>
    <row r="21" spans="1:38" ht="24.9" customHeight="1" thickBot="1" x14ac:dyDescent="0.3">
      <c r="A21" s="35">
        <f t="shared" si="9"/>
        <v>12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25" t="str">
        <f t="shared" si="15"/>
        <v>5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123">
        <f t="shared" si="18"/>
        <v>20</v>
      </c>
      <c r="AD21" s="26"/>
      <c r="AE21" s="24"/>
      <c r="AF21" s="25"/>
      <c r="AG21" s="27">
        <f t="shared" si="19"/>
        <v>60</v>
      </c>
      <c r="AH21" s="28">
        <f>'8.Spieltag'!AJ21</f>
        <v>223</v>
      </c>
      <c r="AI21" s="29">
        <f>'8.Spieltag'!AK21</f>
        <v>12</v>
      </c>
      <c r="AJ21" s="30">
        <f t="shared" si="20"/>
        <v>283</v>
      </c>
      <c r="AK21" s="31">
        <f t="shared" si="21"/>
        <v>12</v>
      </c>
      <c r="AL21" s="1"/>
    </row>
    <row r="22" spans="1:38" ht="24.9" customHeight="1" thickBot="1" x14ac:dyDescent="0.3">
      <c r="A22" s="35">
        <f t="shared" si="9"/>
        <v>21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25" t="str">
        <f t="shared" si="15"/>
        <v>5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123">
        <f t="shared" si="18"/>
        <v>20</v>
      </c>
      <c r="AD22" s="26"/>
      <c r="AE22" s="24"/>
      <c r="AF22" s="25"/>
      <c r="AG22" s="27">
        <f t="shared" si="19"/>
        <v>60</v>
      </c>
      <c r="AH22" s="28">
        <f>'8.Spieltag'!AJ22</f>
        <v>172</v>
      </c>
      <c r="AI22" s="29">
        <f>'8.Spieltag'!AK22</f>
        <v>21</v>
      </c>
      <c r="AJ22" s="30">
        <f t="shared" si="20"/>
        <v>232</v>
      </c>
      <c r="AK22" s="31">
        <f t="shared" si="21"/>
        <v>21</v>
      </c>
      <c r="AL22" s="1"/>
    </row>
    <row r="23" spans="1:38" ht="24.9" customHeight="1" thickBot="1" x14ac:dyDescent="0.3">
      <c r="A23" s="35">
        <f t="shared" si="9"/>
        <v>4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25" t="str">
        <f t="shared" si="15"/>
        <v>5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123">
        <f t="shared" si="18"/>
        <v>20</v>
      </c>
      <c r="AD23" s="26"/>
      <c r="AE23" s="24"/>
      <c r="AF23" s="25"/>
      <c r="AG23" s="27">
        <f t="shared" si="19"/>
        <v>60</v>
      </c>
      <c r="AH23" s="28">
        <f>'8.Spieltag'!AJ23</f>
        <v>231</v>
      </c>
      <c r="AI23" s="29">
        <f>'8.Spieltag'!AK23</f>
        <v>4</v>
      </c>
      <c r="AJ23" s="30">
        <f t="shared" si="20"/>
        <v>291</v>
      </c>
      <c r="AK23" s="31">
        <f t="shared" si="21"/>
        <v>4</v>
      </c>
      <c r="AL23" s="1"/>
    </row>
    <row r="24" spans="1:38" ht="24.9" customHeight="1" thickBot="1" x14ac:dyDescent="0.3">
      <c r="A24" s="35">
        <f t="shared" si="9"/>
        <v>18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25" t="str">
        <f t="shared" si="15"/>
        <v>5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123">
        <f t="shared" si="18"/>
        <v>20</v>
      </c>
      <c r="AD24" s="26"/>
      <c r="AE24" s="24"/>
      <c r="AF24" s="25"/>
      <c r="AG24" s="27">
        <f t="shared" si="19"/>
        <v>60</v>
      </c>
      <c r="AH24" s="28">
        <f>'8.Spieltag'!AJ24</f>
        <v>188</v>
      </c>
      <c r="AI24" s="29">
        <f>'8.Spieltag'!AK24</f>
        <v>18</v>
      </c>
      <c r="AJ24" s="30">
        <f t="shared" si="20"/>
        <v>248</v>
      </c>
      <c r="AK24" s="31">
        <f t="shared" si="21"/>
        <v>18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25" t="str">
        <f t="shared" si="15"/>
        <v>5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123">
        <f t="shared" si="18"/>
        <v>20</v>
      </c>
      <c r="AD25" s="26"/>
      <c r="AE25" s="24"/>
      <c r="AF25" s="25"/>
      <c r="AG25" s="27">
        <f t="shared" si="19"/>
        <v>60</v>
      </c>
      <c r="AH25" s="28">
        <f>'8.Spieltag'!AJ25</f>
        <v>158</v>
      </c>
      <c r="AI25" s="29">
        <f>'8.Spieltag'!AK25</f>
        <v>23</v>
      </c>
      <c r="AJ25" s="30">
        <f t="shared" si="20"/>
        <v>218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14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25" t="str">
        <f t="shared" si="15"/>
        <v>5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123">
        <f t="shared" si="18"/>
        <v>20</v>
      </c>
      <c r="AD26" s="26"/>
      <c r="AE26" s="24"/>
      <c r="AF26" s="25"/>
      <c r="AG26" s="27">
        <f t="shared" si="19"/>
        <v>60</v>
      </c>
      <c r="AH26" s="28">
        <f>'8.Spieltag'!AJ26</f>
        <v>214</v>
      </c>
      <c r="AI26" s="29">
        <f>'8.Spieltag'!AK26</f>
        <v>14</v>
      </c>
      <c r="AJ26" s="30">
        <f t="shared" si="20"/>
        <v>274</v>
      </c>
      <c r="AK26" s="31">
        <f t="shared" si="21"/>
        <v>14</v>
      </c>
      <c r="AL26" s="1"/>
    </row>
    <row r="27" spans="1:38" ht="24.9" customHeight="1" thickBot="1" x14ac:dyDescent="0.3">
      <c r="A27" s="35">
        <f t="shared" si="9"/>
        <v>4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25" t="str">
        <f t="shared" si="15"/>
        <v>5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123">
        <f t="shared" si="18"/>
        <v>20</v>
      </c>
      <c r="AD27" s="26"/>
      <c r="AE27" s="24"/>
      <c r="AF27" s="25"/>
      <c r="AG27" s="27">
        <f t="shared" si="19"/>
        <v>60</v>
      </c>
      <c r="AH27" s="28">
        <f>'8.Spieltag'!AJ27</f>
        <v>231</v>
      </c>
      <c r="AI27" s="29">
        <f>'8.Spieltag'!AK27</f>
        <v>4</v>
      </c>
      <c r="AJ27" s="30">
        <f t="shared" si="20"/>
        <v>291</v>
      </c>
      <c r="AK27" s="31">
        <f t="shared" si="21"/>
        <v>4</v>
      </c>
      <c r="AL27" s="1"/>
    </row>
    <row r="28" spans="1:38" ht="24.9" customHeight="1" thickBot="1" x14ac:dyDescent="0.3">
      <c r="A28" s="35">
        <f t="shared" si="9"/>
        <v>15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25" t="str">
        <f t="shared" si="15"/>
        <v>5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123">
        <f t="shared" si="18"/>
        <v>20</v>
      </c>
      <c r="AD28" s="26"/>
      <c r="AE28" s="24"/>
      <c r="AF28" s="25"/>
      <c r="AG28" s="27">
        <f t="shared" si="19"/>
        <v>60</v>
      </c>
      <c r="AH28" s="28">
        <f>'8.Spieltag'!AJ28</f>
        <v>209</v>
      </c>
      <c r="AI28" s="29">
        <f>'8.Spieltag'!AK28</f>
        <v>15</v>
      </c>
      <c r="AJ28" s="30">
        <f t="shared" si="20"/>
        <v>269</v>
      </c>
      <c r="AK28" s="31">
        <f t="shared" si="21"/>
        <v>15</v>
      </c>
      <c r="AL28" s="1"/>
    </row>
    <row r="29" spans="1:38" ht="24.9" customHeight="1" thickBot="1" x14ac:dyDescent="0.3">
      <c r="A29" s="35">
        <f t="shared" si="9"/>
        <v>17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25" t="str">
        <f t="shared" si="15"/>
        <v>5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123">
        <f t="shared" si="18"/>
        <v>20</v>
      </c>
      <c r="AD29" s="26"/>
      <c r="AE29" s="24"/>
      <c r="AF29" s="25"/>
      <c r="AG29" s="27">
        <f t="shared" si="19"/>
        <v>60</v>
      </c>
      <c r="AH29" s="28">
        <f>'8.Spieltag'!AJ29</f>
        <v>196</v>
      </c>
      <c r="AI29" s="29">
        <f>'8.Spieltag'!AK29</f>
        <v>17</v>
      </c>
      <c r="AJ29" s="30">
        <f t="shared" si="20"/>
        <v>256</v>
      </c>
      <c r="AK29" s="31">
        <f t="shared" si="21"/>
        <v>17</v>
      </c>
      <c r="AL29" s="1"/>
    </row>
    <row r="30" spans="1:38" ht="28.2" customHeight="1" thickBot="1" x14ac:dyDescent="0.3">
      <c r="A30" s="35">
        <f t="shared" si="9"/>
        <v>11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25" t="str">
        <f t="shared" si="15"/>
        <v>5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123">
        <f t="shared" si="18"/>
        <v>20</v>
      </c>
      <c r="AD30" s="26"/>
      <c r="AE30" s="24"/>
      <c r="AF30" s="25"/>
      <c r="AG30" s="27">
        <f t="shared" si="19"/>
        <v>60</v>
      </c>
      <c r="AH30" s="28">
        <f>'8.Spieltag'!AJ30</f>
        <v>225</v>
      </c>
      <c r="AI30" s="29">
        <f>'8.Spieltag'!AK30</f>
        <v>11</v>
      </c>
      <c r="AJ30" s="30">
        <f t="shared" si="20"/>
        <v>285</v>
      </c>
      <c r="AK30" s="31">
        <f t="shared" si="21"/>
        <v>11</v>
      </c>
      <c r="AL30" s="1"/>
    </row>
    <row r="31" spans="1:38" ht="28.2" customHeight="1" thickBot="1" x14ac:dyDescent="0.3">
      <c r="A31" s="35">
        <f t="shared" si="9"/>
        <v>19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25" t="str">
        <f t="shared" si="15"/>
        <v>5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123">
        <f t="shared" si="18"/>
        <v>20</v>
      </c>
      <c r="AD31" s="26"/>
      <c r="AE31" s="24"/>
      <c r="AF31" s="25"/>
      <c r="AG31" s="27">
        <f t="shared" si="19"/>
        <v>60</v>
      </c>
      <c r="AH31" s="28">
        <f>'8.Spieltag'!AJ31</f>
        <v>179</v>
      </c>
      <c r="AI31" s="29">
        <f>'8.Spieltag'!AK31</f>
        <v>19</v>
      </c>
      <c r="AJ31" s="30">
        <f t="shared" si="20"/>
        <v>239</v>
      </c>
      <c r="AK31" s="31">
        <f t="shared" si="21"/>
        <v>19</v>
      </c>
      <c r="AL31" s="1"/>
    </row>
    <row r="32" spans="1:38" ht="28.2" customHeight="1" thickBot="1" x14ac:dyDescent="0.3">
      <c r="A32" s="35">
        <f t="shared" si="9"/>
        <v>8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25" t="str">
        <f t="shared" si="15"/>
        <v>5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123">
        <f t="shared" si="18"/>
        <v>20</v>
      </c>
      <c r="AD32" s="26"/>
      <c r="AE32" s="24"/>
      <c r="AF32" s="25"/>
      <c r="AG32" s="27">
        <f t="shared" si="19"/>
        <v>60</v>
      </c>
      <c r="AH32" s="28">
        <f>'8.Spieltag'!AJ32</f>
        <v>228</v>
      </c>
      <c r="AI32" s="29">
        <f>'8.Spieltag'!AK32</f>
        <v>8</v>
      </c>
      <c r="AJ32" s="30">
        <f t="shared" si="20"/>
        <v>288</v>
      </c>
      <c r="AK32" s="31">
        <f t="shared" si="21"/>
        <v>8</v>
      </c>
      <c r="AL32" s="1"/>
    </row>
    <row r="33" spans="1:38" ht="28.2" customHeight="1" thickBot="1" x14ac:dyDescent="0.3">
      <c r="A33" s="35">
        <f t="shared" si="9"/>
        <v>22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123">
        <f t="shared" si="18"/>
        <v>20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166</v>
      </c>
      <c r="AI33" s="29">
        <f>'8.Spieltag'!AK33</f>
        <v>22</v>
      </c>
      <c r="AJ33" s="30">
        <f t="shared" ref="AJ33" si="31">AG33+AH33</f>
        <v>226</v>
      </c>
      <c r="AK33" s="31">
        <f t="shared" si="21"/>
        <v>22</v>
      </c>
      <c r="AL33" s="1"/>
    </row>
    <row r="34" spans="1:38" ht="28.2" customHeight="1" thickBot="1" x14ac:dyDescent="0.3">
      <c r="A34" s="35">
        <f t="shared" ref="A34" si="32">AK34</f>
        <v>20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8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9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123">
        <f t="shared" si="18"/>
        <v>20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178</v>
      </c>
      <c r="AI34" s="29">
        <f>'8.Spieltag'!AK34</f>
        <v>20</v>
      </c>
      <c r="AJ34" s="30">
        <f t="shared" ref="AJ34" si="42">AG34+AH34</f>
        <v>238</v>
      </c>
      <c r="AK34" s="31">
        <f t="shared" si="21"/>
        <v>20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38" priority="16">
      <formula>($AG11&gt;40)</formula>
    </cfRule>
  </conditionalFormatting>
  <conditionalFormatting sqref="B31:B32">
    <cfRule type="expression" dxfId="137" priority="7">
      <formula>($AG31&gt;40)</formula>
    </cfRule>
  </conditionalFormatting>
  <conditionalFormatting sqref="B33:B34">
    <cfRule type="expression" dxfId="136" priority="5">
      <formula>($AG33&gt;40)</formula>
    </cfRule>
  </conditionalFormatting>
  <conditionalFormatting sqref="AG1:AG1048576">
    <cfRule type="top10" dxfId="135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topLeftCell="A22"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37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14</v>
      </c>
      <c r="D4" s="71"/>
      <c r="E4" s="71"/>
      <c r="F4" s="70" t="s">
        <v>22</v>
      </c>
      <c r="G4" s="71"/>
      <c r="H4" s="71"/>
      <c r="I4" s="70" t="s">
        <v>60</v>
      </c>
      <c r="J4" s="71"/>
      <c r="K4" s="71"/>
      <c r="L4" s="70" t="s">
        <v>62</v>
      </c>
      <c r="M4" s="71"/>
      <c r="N4" s="71"/>
      <c r="O4" s="70" t="s">
        <v>17</v>
      </c>
      <c r="P4" s="71"/>
      <c r="Q4" s="71"/>
      <c r="R4" s="70" t="s">
        <v>13</v>
      </c>
      <c r="S4" s="71"/>
      <c r="T4" s="71"/>
      <c r="U4" s="70" t="s">
        <v>12</v>
      </c>
      <c r="V4" s="71"/>
      <c r="W4" s="71"/>
      <c r="X4" s="70" t="s">
        <v>63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16</v>
      </c>
      <c r="G6" s="73"/>
      <c r="H6" s="74"/>
      <c r="I6" s="69" t="s">
        <v>61</v>
      </c>
      <c r="J6" s="73"/>
      <c r="K6" s="74"/>
      <c r="L6" s="69" t="s">
        <v>19</v>
      </c>
      <c r="M6" s="73"/>
      <c r="N6" s="74"/>
      <c r="O6" s="69" t="s">
        <v>64</v>
      </c>
      <c r="P6" s="73"/>
      <c r="Q6" s="74"/>
      <c r="R6" s="69" t="s">
        <v>103</v>
      </c>
      <c r="S6" s="73"/>
      <c r="T6" s="74"/>
      <c r="U6" s="69" t="s">
        <v>104</v>
      </c>
      <c r="V6" s="73"/>
      <c r="W6" s="74"/>
      <c r="X6" s="69" t="s">
        <v>15</v>
      </c>
      <c r="Y6" s="73"/>
      <c r="Z6" s="74"/>
      <c r="AA6" s="69" t="s">
        <v>66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123">
        <f>IF(OR(EXACT($U$10,U11)*(EXACT($V$10,V11)))=TRUE,$AJ$7,IF(($V$10-$U$10=V11-U11),$AJ$4,IF(OR(EXACT($U$10&gt;$V$10,U11&gt;V11)*EXACT($U$10=$V$10,U11=V11)*EXACT($U$10&lt;$V$10,U11&lt;V11)),$AJ$2,0)))*2*2</f>
        <v>20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60</v>
      </c>
      <c r="AH11" s="28">
        <f>'8.Spieltag'!AJ11</f>
        <v>218</v>
      </c>
      <c r="AI11" s="29">
        <f>'8.Spieltag'!AK11</f>
        <v>13</v>
      </c>
      <c r="AJ11" s="30">
        <f t="shared" ref="AJ11" si="9">AG11+AH11</f>
        <v>278</v>
      </c>
      <c r="AK11" s="31">
        <f>RANK(AJ11,$AJ$11:$AJ$34)</f>
        <v>13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1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2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3</v>
      </c>
      <c r="O12" s="23" t="s">
        <v>20</v>
      </c>
      <c r="P12" s="24" t="s">
        <v>105</v>
      </c>
      <c r="Q12" s="25">
        <f t="shared" ref="Q12:Q32" si="15">IF(OR(EXACT($O$10,O12)*(EXACT($P$10,P12)))=TRUE,$AJ$7,IF(($P$10-$O$10=P12-O12),$AJ$4,IF(OR(EXACT($O$10&gt;$P$10,O12&gt;P12)*EXACT($O$10=$P$10,O12=P12)*EXACT($O$10&lt;$P$10,O12&lt;P12)),$AJ$2,0)))</f>
        <v>0</v>
      </c>
      <c r="R12" s="23" t="s">
        <v>3</v>
      </c>
      <c r="S12" s="24" t="s">
        <v>106</v>
      </c>
      <c r="T12" s="25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123">
        <f t="shared" ref="W12:W34" si="17">IF(OR(EXACT($U$10,U12)*(EXACT($V$10,V12)))=TRUE,$AJ$7,IF(($V$10-$U$10=V12-U12),$AJ$4,IF(OR(EXACT($U$10&gt;$V$10,U12&gt;V12)*EXACT($U$10=$V$10,U12=V12)*EXACT($U$10&lt;$V$10,U12&lt;V12)),$AJ$2,0)))*2*2</f>
        <v>0</v>
      </c>
      <c r="X12" s="23" t="s">
        <v>105</v>
      </c>
      <c r="Y12" s="24" t="s">
        <v>106</v>
      </c>
      <c r="Z12" s="25">
        <f t="shared" ref="Z12:Z32" si="1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20">E12+H12+K12+N12+Q12+T12+W12+Z12+AC12+AF12</f>
        <v>3</v>
      </c>
      <c r="AH12" s="28">
        <f>'8.Spieltag'!AJ12</f>
        <v>67</v>
      </c>
      <c r="AI12" s="29">
        <f>'8.Spieltag'!AK12</f>
        <v>24</v>
      </c>
      <c r="AJ12" s="30">
        <f t="shared" ref="AJ12:AJ32" si="21">AG12+AH12</f>
        <v>70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6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123">
        <f t="shared" si="17"/>
        <v>20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60</v>
      </c>
      <c r="AH13" s="28">
        <f>'8.Spieltag'!AJ13</f>
        <v>230</v>
      </c>
      <c r="AI13" s="29">
        <f>'8.Spieltag'!AK13</f>
        <v>6</v>
      </c>
      <c r="AJ13" s="30">
        <f t="shared" si="21"/>
        <v>290</v>
      </c>
      <c r="AK13" s="31">
        <f t="shared" si="22"/>
        <v>6</v>
      </c>
    </row>
    <row r="14" spans="1:38" ht="24.9" customHeight="1" thickBot="1" x14ac:dyDescent="0.3">
      <c r="A14" s="35">
        <f t="shared" si="10"/>
        <v>10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123">
        <f t="shared" si="17"/>
        <v>20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60</v>
      </c>
      <c r="AH14" s="28">
        <f>'8.Spieltag'!AJ14</f>
        <v>227</v>
      </c>
      <c r="AI14" s="29">
        <f>'8.Spieltag'!AK14</f>
        <v>10</v>
      </c>
      <c r="AJ14" s="30">
        <f t="shared" si="21"/>
        <v>287</v>
      </c>
      <c r="AK14" s="31">
        <f t="shared" si="22"/>
        <v>10</v>
      </c>
    </row>
    <row r="15" spans="1:38" ht="24.9" customHeight="1" thickBot="1" x14ac:dyDescent="0.3">
      <c r="A15" s="35">
        <f t="shared" si="10"/>
        <v>8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123">
        <f t="shared" si="17"/>
        <v>20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60</v>
      </c>
      <c r="AH15" s="28">
        <f>'8.Spieltag'!AJ15</f>
        <v>228</v>
      </c>
      <c r="AI15" s="29">
        <f>'8.Spieltag'!AK15</f>
        <v>8</v>
      </c>
      <c r="AJ15" s="30">
        <f t="shared" si="21"/>
        <v>288</v>
      </c>
      <c r="AK15" s="31">
        <f t="shared" si="22"/>
        <v>8</v>
      </c>
      <c r="AL15" s="1"/>
    </row>
    <row r="16" spans="1:38" ht="24.9" customHeight="1" thickBot="1" x14ac:dyDescent="0.3">
      <c r="A16" s="35">
        <f t="shared" si="10"/>
        <v>3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123">
        <f t="shared" si="17"/>
        <v>20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60</v>
      </c>
      <c r="AH16" s="28">
        <f>'8.Spieltag'!AJ16</f>
        <v>232</v>
      </c>
      <c r="AI16" s="29">
        <f>'8.Spieltag'!AK16</f>
        <v>3</v>
      </c>
      <c r="AJ16" s="30">
        <f t="shared" si="21"/>
        <v>292</v>
      </c>
      <c r="AK16" s="31">
        <f t="shared" si="22"/>
        <v>3</v>
      </c>
      <c r="AL16" s="1"/>
    </row>
    <row r="17" spans="1:38" ht="24.9" customHeight="1" thickBot="1" x14ac:dyDescent="0.3">
      <c r="A17" s="35">
        <f t="shared" si="10"/>
        <v>15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123">
        <f t="shared" si="17"/>
        <v>20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60</v>
      </c>
      <c r="AH17" s="28">
        <f>'8.Spieltag'!AJ17</f>
        <v>209</v>
      </c>
      <c r="AI17" s="29">
        <f>'8.Spieltag'!AK17</f>
        <v>15</v>
      </c>
      <c r="AJ17" s="30">
        <f t="shared" si="21"/>
        <v>269</v>
      </c>
      <c r="AK17" s="31">
        <f t="shared" si="22"/>
        <v>15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123">
        <f t="shared" si="17"/>
        <v>20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60</v>
      </c>
      <c r="AH18" s="28">
        <f>'8.Spieltag'!AJ18</f>
        <v>237</v>
      </c>
      <c r="AI18" s="29">
        <f>'8.Spieltag'!AK18</f>
        <v>1</v>
      </c>
      <c r="AJ18" s="30">
        <f t="shared" si="21"/>
        <v>297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123">
        <f t="shared" si="17"/>
        <v>20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60</v>
      </c>
      <c r="AH19" s="28">
        <f>'8.Spieltag'!AJ19</f>
        <v>229</v>
      </c>
      <c r="AI19" s="29">
        <f>'8.Spieltag'!AK19</f>
        <v>7</v>
      </c>
      <c r="AJ19" s="30">
        <f t="shared" si="21"/>
        <v>289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2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123">
        <f t="shared" si="17"/>
        <v>20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60</v>
      </c>
      <c r="AH20" s="28">
        <f>'8.Spieltag'!AJ20</f>
        <v>235</v>
      </c>
      <c r="AI20" s="29">
        <f>'8.Spieltag'!AK20</f>
        <v>2</v>
      </c>
      <c r="AJ20" s="30">
        <f t="shared" si="21"/>
        <v>295</v>
      </c>
      <c r="AK20" s="31">
        <f t="shared" si="22"/>
        <v>2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123">
        <f t="shared" si="17"/>
        <v>20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60</v>
      </c>
      <c r="AH21" s="28">
        <f>'8.Spieltag'!AJ21</f>
        <v>223</v>
      </c>
      <c r="AI21" s="29">
        <f>'8.Spieltag'!AK21</f>
        <v>12</v>
      </c>
      <c r="AJ21" s="30">
        <f t="shared" si="21"/>
        <v>283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21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123">
        <f t="shared" si="17"/>
        <v>20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60</v>
      </c>
      <c r="AH22" s="28">
        <f>'8.Spieltag'!AJ22</f>
        <v>172</v>
      </c>
      <c r="AI22" s="29">
        <f>'8.Spieltag'!AK22</f>
        <v>21</v>
      </c>
      <c r="AJ22" s="30">
        <f t="shared" si="21"/>
        <v>232</v>
      </c>
      <c r="AK22" s="31">
        <f t="shared" si="22"/>
        <v>21</v>
      </c>
      <c r="AL22" s="1"/>
    </row>
    <row r="23" spans="1:38" ht="24.9" customHeight="1" thickBot="1" x14ac:dyDescent="0.3">
      <c r="A23" s="35">
        <f t="shared" si="10"/>
        <v>4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123">
        <f t="shared" si="17"/>
        <v>20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60</v>
      </c>
      <c r="AH23" s="28">
        <f>'8.Spieltag'!AJ23</f>
        <v>231</v>
      </c>
      <c r="AI23" s="29">
        <f>'8.Spieltag'!AK23</f>
        <v>4</v>
      </c>
      <c r="AJ23" s="30">
        <f t="shared" si="21"/>
        <v>291</v>
      </c>
      <c r="AK23" s="31">
        <f t="shared" si="22"/>
        <v>4</v>
      </c>
      <c r="AL23" s="1"/>
    </row>
    <row r="24" spans="1:38" ht="24.9" customHeight="1" thickBot="1" x14ac:dyDescent="0.3">
      <c r="A24" s="35">
        <f t="shared" si="10"/>
        <v>18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123">
        <f t="shared" si="17"/>
        <v>20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60</v>
      </c>
      <c r="AH24" s="28">
        <f>'8.Spieltag'!AJ24</f>
        <v>188</v>
      </c>
      <c r="AI24" s="29">
        <f>'8.Spieltag'!AK24</f>
        <v>18</v>
      </c>
      <c r="AJ24" s="30">
        <f t="shared" si="21"/>
        <v>248</v>
      </c>
      <c r="AK24" s="31">
        <f t="shared" si="22"/>
        <v>18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123">
        <f t="shared" si="17"/>
        <v>20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60</v>
      </c>
      <c r="AH25" s="28">
        <f>'8.Spieltag'!AJ25</f>
        <v>158</v>
      </c>
      <c r="AI25" s="29">
        <f>'8.Spieltag'!AK25</f>
        <v>23</v>
      </c>
      <c r="AJ25" s="30">
        <f t="shared" si="21"/>
        <v>218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14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123">
        <f t="shared" si="17"/>
        <v>20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60</v>
      </c>
      <c r="AH26" s="28">
        <f>'8.Spieltag'!AJ26</f>
        <v>214</v>
      </c>
      <c r="AI26" s="29">
        <f>'8.Spieltag'!AK26</f>
        <v>14</v>
      </c>
      <c r="AJ26" s="30">
        <f t="shared" si="21"/>
        <v>274</v>
      </c>
      <c r="AK26" s="31">
        <f t="shared" si="22"/>
        <v>14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123">
        <f t="shared" si="17"/>
        <v>20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60</v>
      </c>
      <c r="AH27" s="28">
        <f>'8.Spieltag'!AJ27</f>
        <v>231</v>
      </c>
      <c r="AI27" s="29">
        <f>'8.Spieltag'!AK27</f>
        <v>4</v>
      </c>
      <c r="AJ27" s="30">
        <f t="shared" si="21"/>
        <v>291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15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123">
        <f t="shared" si="17"/>
        <v>20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60</v>
      </c>
      <c r="AH28" s="28">
        <f>'8.Spieltag'!AJ28</f>
        <v>209</v>
      </c>
      <c r="AI28" s="29">
        <f>'8.Spieltag'!AK28</f>
        <v>15</v>
      </c>
      <c r="AJ28" s="30">
        <f t="shared" si="21"/>
        <v>269</v>
      </c>
      <c r="AK28" s="31">
        <f t="shared" si="22"/>
        <v>15</v>
      </c>
      <c r="AL28" s="1"/>
    </row>
    <row r="29" spans="1:38" ht="24.9" customHeight="1" thickBot="1" x14ac:dyDescent="0.3">
      <c r="A29" s="35">
        <f t="shared" si="10"/>
        <v>17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123">
        <f t="shared" si="17"/>
        <v>20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60</v>
      </c>
      <c r="AH29" s="28">
        <f>'8.Spieltag'!AJ29</f>
        <v>196</v>
      </c>
      <c r="AI29" s="29">
        <f>'8.Spieltag'!AK29</f>
        <v>17</v>
      </c>
      <c r="AJ29" s="30">
        <f t="shared" si="21"/>
        <v>256</v>
      </c>
      <c r="AK29" s="31">
        <f t="shared" si="22"/>
        <v>17</v>
      </c>
      <c r="AL29" s="1"/>
    </row>
    <row r="30" spans="1:38" ht="28.2" customHeight="1" thickBot="1" x14ac:dyDescent="0.3">
      <c r="A30" s="35">
        <f t="shared" si="10"/>
        <v>11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123">
        <f t="shared" si="17"/>
        <v>20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60</v>
      </c>
      <c r="AH30" s="28">
        <f>'8.Spieltag'!AJ30</f>
        <v>225</v>
      </c>
      <c r="AI30" s="29">
        <f>'8.Spieltag'!AK30</f>
        <v>11</v>
      </c>
      <c r="AJ30" s="30">
        <f t="shared" si="21"/>
        <v>285</v>
      </c>
      <c r="AK30" s="31">
        <f t="shared" si="22"/>
        <v>11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123">
        <f t="shared" si="17"/>
        <v>20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60</v>
      </c>
      <c r="AH31" s="28">
        <f>'8.Spieltag'!AJ31</f>
        <v>179</v>
      </c>
      <c r="AI31" s="29">
        <f>'8.Spieltag'!AK31</f>
        <v>19</v>
      </c>
      <c r="AJ31" s="30">
        <f t="shared" si="21"/>
        <v>239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8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123">
        <f t="shared" si="17"/>
        <v>20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60</v>
      </c>
      <c r="AH32" s="28">
        <f>'8.Spieltag'!AJ32</f>
        <v>228</v>
      </c>
      <c r="AI32" s="29">
        <f>'8.Spieltag'!AK32</f>
        <v>8</v>
      </c>
      <c r="AJ32" s="30">
        <f t="shared" si="21"/>
        <v>288</v>
      </c>
      <c r="AK32" s="31">
        <f t="shared" si="22"/>
        <v>8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123">
        <f t="shared" si="17"/>
        <v>20</v>
      </c>
      <c r="X33" s="23"/>
      <c r="Y33" s="24"/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1">E33+H33+K33+N33+Q33+T33+W33+Z33+AC33+AF33</f>
        <v>60</v>
      </c>
      <c r="AH33" s="28">
        <f>'8.Spieltag'!AJ33</f>
        <v>166</v>
      </c>
      <c r="AI33" s="29">
        <f>'8.Spieltag'!AK33</f>
        <v>22</v>
      </c>
      <c r="AJ33" s="30">
        <f t="shared" ref="AJ33" si="32">AG33+AH33</f>
        <v>226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3">AK34</f>
        <v>20</v>
      </c>
      <c r="B34" s="27" t="str">
        <f>'8.Spieltag'!B34</f>
        <v>UltraGE</v>
      </c>
      <c r="C34" s="23"/>
      <c r="D34" s="24"/>
      <c r="E34" s="36" t="str">
        <f t="shared" ref="E34" si="34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5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7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8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9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123">
        <f t="shared" si="17"/>
        <v>20</v>
      </c>
      <c r="X34" s="23"/>
      <c r="Y34" s="24"/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2">E34+H34+K34+N34+Q34+T34+W34+Z34+AC34+AF34</f>
        <v>60</v>
      </c>
      <c r="AH34" s="28">
        <f>'8.Spieltag'!AJ34</f>
        <v>178</v>
      </c>
      <c r="AI34" s="29">
        <f>'8.Spieltag'!AK34</f>
        <v>20</v>
      </c>
      <c r="AJ34" s="30">
        <f t="shared" ref="AJ34" si="43">AG34+AH34</f>
        <v>238</v>
      </c>
      <c r="AK34" s="31">
        <f t="shared" si="22"/>
        <v>20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34" priority="16">
      <formula>($AG11&gt;40)</formula>
    </cfRule>
  </conditionalFormatting>
  <conditionalFormatting sqref="B31:B32">
    <cfRule type="expression" dxfId="133" priority="7">
      <formula>($AG31&gt;40)</formula>
    </cfRule>
  </conditionalFormatting>
  <conditionalFormatting sqref="B33:B34">
    <cfRule type="expression" dxfId="132" priority="5">
      <formula>($AG33&gt;40)</formula>
    </cfRule>
  </conditionalFormatting>
  <conditionalFormatting sqref="AG1:AG1048576">
    <cfRule type="top10" dxfId="131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topLeftCell="B24"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39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103</v>
      </c>
      <c r="D4" s="71"/>
      <c r="E4" s="71"/>
      <c r="F4" s="70" t="s">
        <v>65</v>
      </c>
      <c r="G4" s="71"/>
      <c r="H4" s="71"/>
      <c r="I4" s="70" t="s">
        <v>16</v>
      </c>
      <c r="J4" s="71"/>
      <c r="K4" s="71"/>
      <c r="L4" s="70" t="s">
        <v>15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64</v>
      </c>
      <c r="V4" s="71"/>
      <c r="W4" s="71"/>
      <c r="X4" s="70" t="s">
        <v>61</v>
      </c>
      <c r="Y4" s="71"/>
      <c r="Z4" s="71"/>
      <c r="AA4" s="70" t="s">
        <v>104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22</v>
      </c>
      <c r="D6" s="73"/>
      <c r="E6" s="74"/>
      <c r="F6" s="69" t="s">
        <v>60</v>
      </c>
      <c r="G6" s="73"/>
      <c r="H6" s="74"/>
      <c r="I6" s="69" t="s">
        <v>63</v>
      </c>
      <c r="J6" s="73"/>
      <c r="K6" s="74"/>
      <c r="L6" s="69" t="s">
        <v>13</v>
      </c>
      <c r="M6" s="73"/>
      <c r="N6" s="74"/>
      <c r="O6" s="69" t="s">
        <v>62</v>
      </c>
      <c r="P6" s="73"/>
      <c r="Q6" s="74"/>
      <c r="R6" s="69" t="s">
        <v>12</v>
      </c>
      <c r="S6" s="73"/>
      <c r="T6" s="74"/>
      <c r="U6" s="69" t="s">
        <v>18</v>
      </c>
      <c r="V6" s="73"/>
      <c r="W6" s="74"/>
      <c r="X6" s="69" t="s">
        <v>17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218</v>
      </c>
      <c r="AI11" s="29">
        <f>'8.Spieltag'!AK11</f>
        <v>13</v>
      </c>
      <c r="AJ11" s="30">
        <f t="shared" ref="AJ11" si="8">AG11+AH11</f>
        <v>278</v>
      </c>
      <c r="AK11" s="31">
        <f>RANK(AJ11,$AJ$11:$AJ$34)</f>
        <v>13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106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105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3</v>
      </c>
      <c r="R12" s="23" t="s">
        <v>105</v>
      </c>
      <c r="S12" s="24" t="s">
        <v>20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105</v>
      </c>
      <c r="AB12" s="24" t="s">
        <v>20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3</v>
      </c>
      <c r="AH12" s="28">
        <f>'8.Spieltag'!AJ12</f>
        <v>67</v>
      </c>
      <c r="AI12" s="29">
        <f>'8.Spieltag'!AK12</f>
        <v>24</v>
      </c>
      <c r="AJ12" s="30">
        <f t="shared" ref="AJ12:AJ32" si="20">AG12+AH12</f>
        <v>70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6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123">
        <f t="shared" si="15"/>
        <v>20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'8.Spieltag'!AJ13</f>
        <v>230</v>
      </c>
      <c r="AI13" s="29">
        <f>'8.Spieltag'!AK13</f>
        <v>6</v>
      </c>
      <c r="AJ13" s="30">
        <f t="shared" si="20"/>
        <v>290</v>
      </c>
      <c r="AK13" s="31">
        <f t="shared" si="21"/>
        <v>6</v>
      </c>
    </row>
    <row r="14" spans="1:38" ht="24.9" customHeight="1" thickBot="1" x14ac:dyDescent="0.3">
      <c r="A14" s="35">
        <f t="shared" si="9"/>
        <v>10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123">
        <f t="shared" si="15"/>
        <v>20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'8.Spieltag'!AJ14</f>
        <v>227</v>
      </c>
      <c r="AI14" s="29">
        <f>'8.Spieltag'!AK14</f>
        <v>10</v>
      </c>
      <c r="AJ14" s="30">
        <f t="shared" si="20"/>
        <v>287</v>
      </c>
      <c r="AK14" s="31">
        <f t="shared" si="21"/>
        <v>10</v>
      </c>
    </row>
    <row r="15" spans="1:38" ht="24.9" customHeight="1" thickBot="1" x14ac:dyDescent="0.3">
      <c r="A15" s="35">
        <f t="shared" si="9"/>
        <v>8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123">
        <f t="shared" si="15"/>
        <v>20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'8.Spieltag'!AJ15</f>
        <v>228</v>
      </c>
      <c r="AI15" s="29">
        <f>'8.Spieltag'!AK15</f>
        <v>8</v>
      </c>
      <c r="AJ15" s="30">
        <f t="shared" si="20"/>
        <v>288</v>
      </c>
      <c r="AK15" s="31">
        <f t="shared" si="21"/>
        <v>8</v>
      </c>
      <c r="AL15" s="1"/>
    </row>
    <row r="16" spans="1:38" ht="24.9" customHeight="1" thickBot="1" x14ac:dyDescent="0.3">
      <c r="A16" s="35">
        <f t="shared" si="9"/>
        <v>3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123">
        <f t="shared" si="15"/>
        <v>20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'8.Spieltag'!AJ16</f>
        <v>232</v>
      </c>
      <c r="AI16" s="29">
        <f>'8.Spieltag'!AK16</f>
        <v>3</v>
      </c>
      <c r="AJ16" s="30">
        <f t="shared" si="20"/>
        <v>292</v>
      </c>
      <c r="AK16" s="31">
        <f t="shared" si="21"/>
        <v>3</v>
      </c>
      <c r="AL16" s="1"/>
    </row>
    <row r="17" spans="1:38" ht="24.9" customHeight="1" thickBot="1" x14ac:dyDescent="0.3">
      <c r="A17" s="35">
        <f t="shared" si="9"/>
        <v>15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123">
        <f t="shared" si="15"/>
        <v>20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'8.Spieltag'!AJ17</f>
        <v>209</v>
      </c>
      <c r="AI17" s="29">
        <f>'8.Spieltag'!AK17</f>
        <v>15</v>
      </c>
      <c r="AJ17" s="30">
        <f t="shared" si="20"/>
        <v>269</v>
      </c>
      <c r="AK17" s="31">
        <f t="shared" si="21"/>
        <v>15</v>
      </c>
      <c r="AL17" s="1"/>
    </row>
    <row r="18" spans="1:38" ht="24.9" customHeight="1" thickBot="1" x14ac:dyDescent="0.3">
      <c r="A18" s="35">
        <f t="shared" si="9"/>
        <v>1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123">
        <f t="shared" si="15"/>
        <v>20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'8.Spieltag'!AJ18</f>
        <v>237</v>
      </c>
      <c r="AI18" s="29">
        <f>'8.Spieltag'!AK18</f>
        <v>1</v>
      </c>
      <c r="AJ18" s="30">
        <f t="shared" si="20"/>
        <v>297</v>
      </c>
      <c r="AK18" s="31">
        <f t="shared" si="21"/>
        <v>1</v>
      </c>
      <c r="AL18" s="1"/>
    </row>
    <row r="19" spans="1:38" ht="24.9" customHeight="1" thickBot="1" x14ac:dyDescent="0.3">
      <c r="A19" s="35">
        <f t="shared" si="9"/>
        <v>7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123">
        <f t="shared" si="15"/>
        <v>20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'8.Spieltag'!AJ19</f>
        <v>229</v>
      </c>
      <c r="AI19" s="29">
        <f>'8.Spieltag'!AK19</f>
        <v>7</v>
      </c>
      <c r="AJ19" s="30">
        <f t="shared" si="20"/>
        <v>289</v>
      </c>
      <c r="AK19" s="31">
        <f t="shared" si="21"/>
        <v>7</v>
      </c>
      <c r="AL19" s="1"/>
    </row>
    <row r="20" spans="1:38" ht="24.9" customHeight="1" thickBot="1" x14ac:dyDescent="0.3">
      <c r="A20" s="35">
        <f t="shared" si="9"/>
        <v>2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123">
        <f t="shared" si="15"/>
        <v>20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'8.Spieltag'!AJ20</f>
        <v>235</v>
      </c>
      <c r="AI20" s="29">
        <f>'8.Spieltag'!AK20</f>
        <v>2</v>
      </c>
      <c r="AJ20" s="30">
        <f t="shared" si="20"/>
        <v>295</v>
      </c>
      <c r="AK20" s="31">
        <f t="shared" si="21"/>
        <v>2</v>
      </c>
      <c r="AL20" s="1"/>
    </row>
    <row r="21" spans="1:38" ht="24.9" customHeight="1" thickBot="1" x14ac:dyDescent="0.3">
      <c r="A21" s="35">
        <f t="shared" si="9"/>
        <v>12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123">
        <f t="shared" si="15"/>
        <v>20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'8.Spieltag'!AJ21</f>
        <v>223</v>
      </c>
      <c r="AI21" s="29">
        <f>'8.Spieltag'!AK21</f>
        <v>12</v>
      </c>
      <c r="AJ21" s="30">
        <f t="shared" si="20"/>
        <v>283</v>
      </c>
      <c r="AK21" s="31">
        <f t="shared" si="21"/>
        <v>12</v>
      </c>
      <c r="AL21" s="1"/>
    </row>
    <row r="22" spans="1:38" ht="24.9" customHeight="1" thickBot="1" x14ac:dyDescent="0.3">
      <c r="A22" s="35">
        <f t="shared" si="9"/>
        <v>21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123">
        <f t="shared" si="15"/>
        <v>20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'8.Spieltag'!AJ22</f>
        <v>172</v>
      </c>
      <c r="AI22" s="29">
        <f>'8.Spieltag'!AK22</f>
        <v>21</v>
      </c>
      <c r="AJ22" s="30">
        <f t="shared" si="20"/>
        <v>232</v>
      </c>
      <c r="AK22" s="31">
        <f t="shared" si="21"/>
        <v>21</v>
      </c>
      <c r="AL22" s="1"/>
    </row>
    <row r="23" spans="1:38" ht="24.9" customHeight="1" thickBot="1" x14ac:dyDescent="0.3">
      <c r="A23" s="35">
        <f t="shared" si="9"/>
        <v>4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123">
        <f t="shared" si="15"/>
        <v>20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'8.Spieltag'!AJ23</f>
        <v>231</v>
      </c>
      <c r="AI23" s="29">
        <f>'8.Spieltag'!AK23</f>
        <v>4</v>
      </c>
      <c r="AJ23" s="30">
        <f t="shared" si="20"/>
        <v>291</v>
      </c>
      <c r="AK23" s="31">
        <f t="shared" si="21"/>
        <v>4</v>
      </c>
      <c r="AL23" s="1"/>
    </row>
    <row r="24" spans="1:38" ht="24.9" customHeight="1" thickBot="1" x14ac:dyDescent="0.3">
      <c r="A24" s="35">
        <f t="shared" si="9"/>
        <v>18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123">
        <f t="shared" si="15"/>
        <v>20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'8.Spieltag'!AJ24</f>
        <v>188</v>
      </c>
      <c r="AI24" s="29">
        <f>'8.Spieltag'!AK24</f>
        <v>18</v>
      </c>
      <c r="AJ24" s="30">
        <f t="shared" si="20"/>
        <v>248</v>
      </c>
      <c r="AK24" s="31">
        <f t="shared" si="21"/>
        <v>18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123">
        <f t="shared" si="15"/>
        <v>20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'8.Spieltag'!AJ25</f>
        <v>158</v>
      </c>
      <c r="AI25" s="29">
        <f>'8.Spieltag'!AK25</f>
        <v>23</v>
      </c>
      <c r="AJ25" s="30">
        <f t="shared" si="20"/>
        <v>218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14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123">
        <f t="shared" si="15"/>
        <v>20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'8.Spieltag'!AJ26</f>
        <v>214</v>
      </c>
      <c r="AI26" s="29">
        <f>'8.Spieltag'!AK26</f>
        <v>14</v>
      </c>
      <c r="AJ26" s="30">
        <f t="shared" si="20"/>
        <v>274</v>
      </c>
      <c r="AK26" s="31">
        <f t="shared" si="21"/>
        <v>14</v>
      </c>
      <c r="AL26" s="1"/>
    </row>
    <row r="27" spans="1:38" ht="24.9" customHeight="1" thickBot="1" x14ac:dyDescent="0.3">
      <c r="A27" s="35">
        <f t="shared" si="9"/>
        <v>4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123">
        <f t="shared" si="15"/>
        <v>20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'8.Spieltag'!AJ27</f>
        <v>231</v>
      </c>
      <c r="AI27" s="29">
        <f>'8.Spieltag'!AK27</f>
        <v>4</v>
      </c>
      <c r="AJ27" s="30">
        <f t="shared" si="20"/>
        <v>291</v>
      </c>
      <c r="AK27" s="31">
        <f t="shared" si="21"/>
        <v>4</v>
      </c>
      <c r="AL27" s="1"/>
    </row>
    <row r="28" spans="1:38" ht="24.9" customHeight="1" thickBot="1" x14ac:dyDescent="0.3">
      <c r="A28" s="35">
        <f t="shared" si="9"/>
        <v>15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123">
        <f t="shared" si="15"/>
        <v>20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'8.Spieltag'!AJ28</f>
        <v>209</v>
      </c>
      <c r="AI28" s="29">
        <f>'8.Spieltag'!AK28</f>
        <v>15</v>
      </c>
      <c r="AJ28" s="30">
        <f t="shared" si="20"/>
        <v>269</v>
      </c>
      <c r="AK28" s="31">
        <f t="shared" si="21"/>
        <v>15</v>
      </c>
      <c r="AL28" s="1"/>
    </row>
    <row r="29" spans="1:38" ht="24.9" customHeight="1" thickBot="1" x14ac:dyDescent="0.3">
      <c r="A29" s="35">
        <f t="shared" si="9"/>
        <v>17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123">
        <f t="shared" si="15"/>
        <v>20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'8.Spieltag'!AJ29</f>
        <v>196</v>
      </c>
      <c r="AI29" s="29">
        <f>'8.Spieltag'!AK29</f>
        <v>17</v>
      </c>
      <c r="AJ29" s="30">
        <f t="shared" si="20"/>
        <v>256</v>
      </c>
      <c r="AK29" s="31">
        <f t="shared" si="21"/>
        <v>17</v>
      </c>
      <c r="AL29" s="1"/>
    </row>
    <row r="30" spans="1:38" ht="28.2" customHeight="1" thickBot="1" x14ac:dyDescent="0.3">
      <c r="A30" s="35">
        <f t="shared" si="9"/>
        <v>11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123">
        <f t="shared" si="15"/>
        <v>20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'8.Spieltag'!AJ30</f>
        <v>225</v>
      </c>
      <c r="AI30" s="29">
        <f>'8.Spieltag'!AK30</f>
        <v>11</v>
      </c>
      <c r="AJ30" s="30">
        <f t="shared" si="20"/>
        <v>285</v>
      </c>
      <c r="AK30" s="31">
        <f t="shared" si="21"/>
        <v>11</v>
      </c>
      <c r="AL30" s="1"/>
    </row>
    <row r="31" spans="1:38" ht="28.2" customHeight="1" thickBot="1" x14ac:dyDescent="0.3">
      <c r="A31" s="35">
        <f t="shared" si="9"/>
        <v>19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123">
        <f t="shared" si="15"/>
        <v>20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'8.Spieltag'!AJ31</f>
        <v>179</v>
      </c>
      <c r="AI31" s="29">
        <f>'8.Spieltag'!AK31</f>
        <v>19</v>
      </c>
      <c r="AJ31" s="30">
        <f t="shared" si="20"/>
        <v>239</v>
      </c>
      <c r="AK31" s="31">
        <f t="shared" si="21"/>
        <v>19</v>
      </c>
      <c r="AL31" s="1"/>
    </row>
    <row r="32" spans="1:38" ht="28.2" customHeight="1" thickBot="1" x14ac:dyDescent="0.3">
      <c r="A32" s="35">
        <f t="shared" si="9"/>
        <v>8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123">
        <f t="shared" si="15"/>
        <v>20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'8.Spieltag'!AJ32</f>
        <v>228</v>
      </c>
      <c r="AI32" s="29">
        <f>'8.Spieltag'!AK32</f>
        <v>8</v>
      </c>
      <c r="AJ32" s="30">
        <f t="shared" si="20"/>
        <v>288</v>
      </c>
      <c r="AK32" s="31">
        <f t="shared" si="21"/>
        <v>8</v>
      </c>
      <c r="AL32" s="1"/>
    </row>
    <row r="33" spans="1:38" ht="28.2" customHeight="1" thickBot="1" x14ac:dyDescent="0.3">
      <c r="A33" s="35">
        <f t="shared" si="9"/>
        <v>22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123">
        <f t="shared" si="15"/>
        <v>20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166</v>
      </c>
      <c r="AI33" s="29">
        <f>'8.Spieltag'!AK33</f>
        <v>22</v>
      </c>
      <c r="AJ33" s="30">
        <f t="shared" ref="AJ33" si="31">AG33+AH33</f>
        <v>226</v>
      </c>
      <c r="AK33" s="31">
        <f t="shared" si="21"/>
        <v>22</v>
      </c>
      <c r="AL33" s="1"/>
    </row>
    <row r="34" spans="1:38" ht="28.2" customHeight="1" thickBot="1" x14ac:dyDescent="0.3">
      <c r="A34" s="35">
        <f t="shared" ref="A34" si="32">AK34</f>
        <v>20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123">
        <f t="shared" si="15"/>
        <v>20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178</v>
      </c>
      <c r="AI34" s="29">
        <f>'8.Spieltag'!AK34</f>
        <v>20</v>
      </c>
      <c r="AJ34" s="30">
        <f t="shared" ref="AJ34" si="42">AG34+AH34</f>
        <v>238</v>
      </c>
      <c r="AK34" s="31">
        <f t="shared" si="21"/>
        <v>20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30" priority="16">
      <formula>($AG11&gt;40)</formula>
    </cfRule>
  </conditionalFormatting>
  <conditionalFormatting sqref="B31:B32">
    <cfRule type="expression" dxfId="129" priority="7">
      <formula>($AG31&gt;40)</formula>
    </cfRule>
  </conditionalFormatting>
  <conditionalFormatting sqref="B33:B34">
    <cfRule type="expression" dxfId="128" priority="5">
      <formula>($AG33&gt;40)</formula>
    </cfRule>
  </conditionalFormatting>
  <conditionalFormatting sqref="AG1:AG1048576">
    <cfRule type="top10" dxfId="12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topLeftCell="B22"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38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63</v>
      </c>
      <c r="M4" s="71"/>
      <c r="N4" s="71"/>
      <c r="O4" s="70" t="s">
        <v>13</v>
      </c>
      <c r="P4" s="71"/>
      <c r="Q4" s="71"/>
      <c r="R4" s="70" t="s">
        <v>12</v>
      </c>
      <c r="S4" s="71"/>
      <c r="T4" s="71"/>
      <c r="U4" s="70" t="s">
        <v>62</v>
      </c>
      <c r="V4" s="71"/>
      <c r="W4" s="71"/>
      <c r="X4" s="70" t="s">
        <v>22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19</v>
      </c>
      <c r="G6" s="73"/>
      <c r="H6" s="74"/>
      <c r="I6" s="69" t="s">
        <v>60</v>
      </c>
      <c r="J6" s="73"/>
      <c r="K6" s="74"/>
      <c r="L6" s="69" t="s">
        <v>64</v>
      </c>
      <c r="M6" s="73"/>
      <c r="N6" s="74"/>
      <c r="O6" s="69" t="s">
        <v>104</v>
      </c>
      <c r="P6" s="73"/>
      <c r="Q6" s="74"/>
      <c r="R6" s="69" t="s">
        <v>16</v>
      </c>
      <c r="S6" s="73"/>
      <c r="T6" s="74"/>
      <c r="U6" s="69" t="s">
        <v>61</v>
      </c>
      <c r="V6" s="73"/>
      <c r="W6" s="74"/>
      <c r="X6" s="69" t="s">
        <v>66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218</v>
      </c>
      <c r="AI11" s="29">
        <f>'8.Spieltag'!AK11</f>
        <v>13</v>
      </c>
      <c r="AJ11" s="30">
        <f t="shared" ref="AJ11" si="8">AG11+AH11</f>
        <v>278</v>
      </c>
      <c r="AK11" s="31">
        <f>RANK(AJ11,$AJ$11:$AJ$34)</f>
        <v>13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3</v>
      </c>
      <c r="O12" s="23" t="s">
        <v>21</v>
      </c>
      <c r="P12" s="24" t="s">
        <v>106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3</v>
      </c>
      <c r="AH12" s="28">
        <f>'8.Spieltag'!AJ12</f>
        <v>67</v>
      </c>
      <c r="AI12" s="29">
        <f>'8.Spieltag'!AK12</f>
        <v>24</v>
      </c>
      <c r="AJ12" s="30">
        <f t="shared" ref="AJ12:AJ32" si="20">AG12+AH12</f>
        <v>70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6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123">
        <f t="shared" si="15"/>
        <v>20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'8.Spieltag'!AJ13</f>
        <v>230</v>
      </c>
      <c r="AI13" s="29">
        <f>'8.Spieltag'!AK13</f>
        <v>6</v>
      </c>
      <c r="AJ13" s="30">
        <f t="shared" si="20"/>
        <v>290</v>
      </c>
      <c r="AK13" s="31">
        <f t="shared" si="21"/>
        <v>6</v>
      </c>
    </row>
    <row r="14" spans="1:38" ht="24.9" customHeight="1" thickBot="1" x14ac:dyDescent="0.3">
      <c r="A14" s="35">
        <f t="shared" si="9"/>
        <v>10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123">
        <f t="shared" si="15"/>
        <v>20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'8.Spieltag'!AJ14</f>
        <v>227</v>
      </c>
      <c r="AI14" s="29">
        <f>'8.Spieltag'!AK14</f>
        <v>10</v>
      </c>
      <c r="AJ14" s="30">
        <f t="shared" si="20"/>
        <v>287</v>
      </c>
      <c r="AK14" s="31">
        <f t="shared" si="21"/>
        <v>10</v>
      </c>
    </row>
    <row r="15" spans="1:38" ht="24.9" customHeight="1" thickBot="1" x14ac:dyDescent="0.3">
      <c r="A15" s="35">
        <f t="shared" si="9"/>
        <v>8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123">
        <f t="shared" si="15"/>
        <v>20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'8.Spieltag'!AJ15</f>
        <v>228</v>
      </c>
      <c r="AI15" s="29">
        <f>'8.Spieltag'!AK15</f>
        <v>8</v>
      </c>
      <c r="AJ15" s="30">
        <f t="shared" si="20"/>
        <v>288</v>
      </c>
      <c r="AK15" s="31">
        <f t="shared" si="21"/>
        <v>8</v>
      </c>
      <c r="AL15" s="1"/>
    </row>
    <row r="16" spans="1:38" ht="24.9" customHeight="1" thickBot="1" x14ac:dyDescent="0.3">
      <c r="A16" s="35">
        <f t="shared" si="9"/>
        <v>3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123">
        <f t="shared" si="15"/>
        <v>20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'8.Spieltag'!AJ16</f>
        <v>232</v>
      </c>
      <c r="AI16" s="29">
        <f>'8.Spieltag'!AK16</f>
        <v>3</v>
      </c>
      <c r="AJ16" s="30">
        <f t="shared" si="20"/>
        <v>292</v>
      </c>
      <c r="AK16" s="31">
        <f t="shared" si="21"/>
        <v>3</v>
      </c>
      <c r="AL16" s="1"/>
    </row>
    <row r="17" spans="1:38" ht="24.9" customHeight="1" thickBot="1" x14ac:dyDescent="0.3">
      <c r="A17" s="35">
        <f t="shared" si="9"/>
        <v>15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123">
        <f t="shared" si="15"/>
        <v>20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'8.Spieltag'!AJ17</f>
        <v>209</v>
      </c>
      <c r="AI17" s="29">
        <f>'8.Spieltag'!AK17</f>
        <v>15</v>
      </c>
      <c r="AJ17" s="30">
        <f t="shared" si="20"/>
        <v>269</v>
      </c>
      <c r="AK17" s="31">
        <f t="shared" si="21"/>
        <v>15</v>
      </c>
      <c r="AL17" s="1"/>
    </row>
    <row r="18" spans="1:38" ht="24.9" customHeight="1" thickBot="1" x14ac:dyDescent="0.3">
      <c r="A18" s="35">
        <f t="shared" si="9"/>
        <v>1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123">
        <f t="shared" si="15"/>
        <v>20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'8.Spieltag'!AJ18</f>
        <v>237</v>
      </c>
      <c r="AI18" s="29">
        <f>'8.Spieltag'!AK18</f>
        <v>1</v>
      </c>
      <c r="AJ18" s="30">
        <f t="shared" si="20"/>
        <v>297</v>
      </c>
      <c r="AK18" s="31">
        <f t="shared" si="21"/>
        <v>1</v>
      </c>
      <c r="AL18" s="1"/>
    </row>
    <row r="19" spans="1:38" ht="24.9" customHeight="1" thickBot="1" x14ac:dyDescent="0.3">
      <c r="A19" s="35">
        <f t="shared" si="9"/>
        <v>7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123">
        <f t="shared" si="15"/>
        <v>20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'8.Spieltag'!AJ19</f>
        <v>229</v>
      </c>
      <c r="AI19" s="29">
        <f>'8.Spieltag'!AK19</f>
        <v>7</v>
      </c>
      <c r="AJ19" s="30">
        <f t="shared" si="20"/>
        <v>289</v>
      </c>
      <c r="AK19" s="31">
        <f t="shared" si="21"/>
        <v>7</v>
      </c>
      <c r="AL19" s="1"/>
    </row>
    <row r="20" spans="1:38" ht="24.9" customHeight="1" thickBot="1" x14ac:dyDescent="0.3">
      <c r="A20" s="35">
        <f t="shared" si="9"/>
        <v>2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123">
        <f t="shared" si="15"/>
        <v>20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'8.Spieltag'!AJ20</f>
        <v>235</v>
      </c>
      <c r="AI20" s="29">
        <f>'8.Spieltag'!AK20</f>
        <v>2</v>
      </c>
      <c r="AJ20" s="30">
        <f t="shared" si="20"/>
        <v>295</v>
      </c>
      <c r="AK20" s="31">
        <f t="shared" si="21"/>
        <v>2</v>
      </c>
      <c r="AL20" s="1"/>
    </row>
    <row r="21" spans="1:38" ht="24.9" customHeight="1" thickBot="1" x14ac:dyDescent="0.3">
      <c r="A21" s="35">
        <f t="shared" si="9"/>
        <v>12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123">
        <f t="shared" si="15"/>
        <v>20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'8.Spieltag'!AJ21</f>
        <v>223</v>
      </c>
      <c r="AI21" s="29">
        <f>'8.Spieltag'!AK21</f>
        <v>12</v>
      </c>
      <c r="AJ21" s="30">
        <f t="shared" si="20"/>
        <v>283</v>
      </c>
      <c r="AK21" s="31">
        <f t="shared" si="21"/>
        <v>12</v>
      </c>
      <c r="AL21" s="1"/>
    </row>
    <row r="22" spans="1:38" ht="24.9" customHeight="1" thickBot="1" x14ac:dyDescent="0.3">
      <c r="A22" s="35">
        <f t="shared" si="9"/>
        <v>21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123">
        <f t="shared" si="15"/>
        <v>20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'8.Spieltag'!AJ22</f>
        <v>172</v>
      </c>
      <c r="AI22" s="29">
        <f>'8.Spieltag'!AK22</f>
        <v>21</v>
      </c>
      <c r="AJ22" s="30">
        <f t="shared" si="20"/>
        <v>232</v>
      </c>
      <c r="AK22" s="31">
        <f t="shared" si="21"/>
        <v>21</v>
      </c>
      <c r="AL22" s="1"/>
    </row>
    <row r="23" spans="1:38" ht="24.9" customHeight="1" thickBot="1" x14ac:dyDescent="0.3">
      <c r="A23" s="35">
        <f t="shared" si="9"/>
        <v>4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123">
        <f t="shared" si="15"/>
        <v>20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'8.Spieltag'!AJ23</f>
        <v>231</v>
      </c>
      <c r="AI23" s="29">
        <f>'8.Spieltag'!AK23</f>
        <v>4</v>
      </c>
      <c r="AJ23" s="30">
        <f t="shared" si="20"/>
        <v>291</v>
      </c>
      <c r="AK23" s="31">
        <f t="shared" si="21"/>
        <v>4</v>
      </c>
      <c r="AL23" s="1"/>
    </row>
    <row r="24" spans="1:38" ht="24.9" customHeight="1" thickBot="1" x14ac:dyDescent="0.3">
      <c r="A24" s="35">
        <f t="shared" si="9"/>
        <v>18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123">
        <f t="shared" si="15"/>
        <v>20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'8.Spieltag'!AJ24</f>
        <v>188</v>
      </c>
      <c r="AI24" s="29">
        <f>'8.Spieltag'!AK24</f>
        <v>18</v>
      </c>
      <c r="AJ24" s="30">
        <f t="shared" si="20"/>
        <v>248</v>
      </c>
      <c r="AK24" s="31">
        <f t="shared" si="21"/>
        <v>18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123">
        <f t="shared" si="15"/>
        <v>20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'8.Spieltag'!AJ25</f>
        <v>158</v>
      </c>
      <c r="AI25" s="29">
        <f>'8.Spieltag'!AK25</f>
        <v>23</v>
      </c>
      <c r="AJ25" s="30">
        <f t="shared" si="20"/>
        <v>218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14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123">
        <f t="shared" si="15"/>
        <v>20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'8.Spieltag'!AJ26</f>
        <v>214</v>
      </c>
      <c r="AI26" s="29">
        <f>'8.Spieltag'!AK26</f>
        <v>14</v>
      </c>
      <c r="AJ26" s="30">
        <f t="shared" si="20"/>
        <v>274</v>
      </c>
      <c r="AK26" s="31">
        <f t="shared" si="21"/>
        <v>14</v>
      </c>
      <c r="AL26" s="1"/>
    </row>
    <row r="27" spans="1:38" ht="24.9" customHeight="1" thickBot="1" x14ac:dyDescent="0.3">
      <c r="A27" s="35">
        <f t="shared" si="9"/>
        <v>4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123">
        <f t="shared" si="15"/>
        <v>20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'8.Spieltag'!AJ27</f>
        <v>231</v>
      </c>
      <c r="AI27" s="29">
        <f>'8.Spieltag'!AK27</f>
        <v>4</v>
      </c>
      <c r="AJ27" s="30">
        <f t="shared" si="20"/>
        <v>291</v>
      </c>
      <c r="AK27" s="31">
        <f t="shared" si="21"/>
        <v>4</v>
      </c>
      <c r="AL27" s="1"/>
    </row>
    <row r="28" spans="1:38" ht="24.9" customHeight="1" thickBot="1" x14ac:dyDescent="0.3">
      <c r="A28" s="35">
        <f t="shared" si="9"/>
        <v>15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123">
        <f t="shared" si="15"/>
        <v>20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'8.Spieltag'!AJ28</f>
        <v>209</v>
      </c>
      <c r="AI28" s="29">
        <f>'8.Spieltag'!AK28</f>
        <v>15</v>
      </c>
      <c r="AJ28" s="30">
        <f t="shared" si="20"/>
        <v>269</v>
      </c>
      <c r="AK28" s="31">
        <f t="shared" si="21"/>
        <v>15</v>
      </c>
      <c r="AL28" s="1"/>
    </row>
    <row r="29" spans="1:38" ht="24.9" customHeight="1" thickBot="1" x14ac:dyDescent="0.3">
      <c r="A29" s="35">
        <f t="shared" si="9"/>
        <v>17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123">
        <f t="shared" si="15"/>
        <v>20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'8.Spieltag'!AJ29</f>
        <v>196</v>
      </c>
      <c r="AI29" s="29">
        <f>'8.Spieltag'!AK29</f>
        <v>17</v>
      </c>
      <c r="AJ29" s="30">
        <f t="shared" si="20"/>
        <v>256</v>
      </c>
      <c r="AK29" s="31">
        <f t="shared" si="21"/>
        <v>17</v>
      </c>
      <c r="AL29" s="1"/>
    </row>
    <row r="30" spans="1:38" ht="28.2" customHeight="1" thickBot="1" x14ac:dyDescent="0.3">
      <c r="A30" s="35">
        <f t="shared" si="9"/>
        <v>11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123">
        <f t="shared" si="15"/>
        <v>20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'8.Spieltag'!AJ30</f>
        <v>225</v>
      </c>
      <c r="AI30" s="29">
        <f>'8.Spieltag'!AK30</f>
        <v>11</v>
      </c>
      <c r="AJ30" s="30">
        <f t="shared" si="20"/>
        <v>285</v>
      </c>
      <c r="AK30" s="31">
        <f t="shared" si="21"/>
        <v>11</v>
      </c>
      <c r="AL30" s="1"/>
    </row>
    <row r="31" spans="1:38" ht="28.2" customHeight="1" thickBot="1" x14ac:dyDescent="0.3">
      <c r="A31" s="35">
        <f t="shared" si="9"/>
        <v>19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123">
        <f t="shared" si="15"/>
        <v>20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'8.Spieltag'!AJ31</f>
        <v>179</v>
      </c>
      <c r="AI31" s="29">
        <f>'8.Spieltag'!AK31</f>
        <v>19</v>
      </c>
      <c r="AJ31" s="30">
        <f t="shared" si="20"/>
        <v>239</v>
      </c>
      <c r="AK31" s="31">
        <f t="shared" si="21"/>
        <v>19</v>
      </c>
      <c r="AL31" s="1"/>
    </row>
    <row r="32" spans="1:38" ht="28.2" customHeight="1" thickBot="1" x14ac:dyDescent="0.3">
      <c r="A32" s="35">
        <f t="shared" si="9"/>
        <v>8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123">
        <f t="shared" si="15"/>
        <v>20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'8.Spieltag'!AJ32</f>
        <v>228</v>
      </c>
      <c r="AI32" s="29">
        <f>'8.Spieltag'!AK32</f>
        <v>8</v>
      </c>
      <c r="AJ32" s="30">
        <f t="shared" si="20"/>
        <v>288</v>
      </c>
      <c r="AK32" s="31">
        <f t="shared" si="21"/>
        <v>8</v>
      </c>
      <c r="AL32" s="1"/>
    </row>
    <row r="33" spans="1:38" ht="28.2" customHeight="1" thickBot="1" x14ac:dyDescent="0.3">
      <c r="A33" s="35">
        <f t="shared" si="9"/>
        <v>22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123">
        <f t="shared" si="15"/>
        <v>20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166</v>
      </c>
      <c r="AI33" s="29">
        <f>'8.Spieltag'!AK33</f>
        <v>22</v>
      </c>
      <c r="AJ33" s="30">
        <f t="shared" ref="AJ33" si="31">AG33+AH33</f>
        <v>226</v>
      </c>
      <c r="AK33" s="31">
        <f t="shared" si="21"/>
        <v>22</v>
      </c>
      <c r="AL33" s="1"/>
    </row>
    <row r="34" spans="1:38" ht="28.2" customHeight="1" thickBot="1" x14ac:dyDescent="0.3">
      <c r="A34" s="35">
        <f t="shared" ref="A34" si="32">AK34</f>
        <v>20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123">
        <f t="shared" si="15"/>
        <v>20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178</v>
      </c>
      <c r="AI34" s="29">
        <f>'8.Spieltag'!AK34</f>
        <v>20</v>
      </c>
      <c r="AJ34" s="30">
        <f t="shared" ref="AJ34" si="42">AG34+AH34</f>
        <v>238</v>
      </c>
      <c r="AK34" s="31">
        <f t="shared" si="21"/>
        <v>20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26" priority="16">
      <formula>($AG11&gt;40)</formula>
    </cfRule>
  </conditionalFormatting>
  <conditionalFormatting sqref="B31:B32">
    <cfRule type="expression" dxfId="125" priority="7">
      <formula>($AG31&gt;40)</formula>
    </cfRule>
  </conditionalFormatting>
  <conditionalFormatting sqref="B33:B34">
    <cfRule type="expression" dxfId="124" priority="5">
      <formula>($AG33&gt;40)</formula>
    </cfRule>
  </conditionalFormatting>
  <conditionalFormatting sqref="AG1:AG1048576">
    <cfRule type="top10" dxfId="123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40</v>
      </c>
      <c r="C1" s="70" t="s">
        <v>61</v>
      </c>
      <c r="D1" s="71"/>
      <c r="E1" s="71"/>
      <c r="F1" s="70" t="s">
        <v>60</v>
      </c>
      <c r="G1" s="71"/>
      <c r="H1" s="71"/>
      <c r="I1" s="70" t="s">
        <v>65</v>
      </c>
      <c r="J1" s="71"/>
      <c r="K1" s="71"/>
      <c r="L1" s="70" t="s">
        <v>103</v>
      </c>
      <c r="M1" s="71"/>
      <c r="N1" s="71"/>
      <c r="O1" s="70" t="s">
        <v>104</v>
      </c>
      <c r="P1" s="71"/>
      <c r="Q1" s="71"/>
      <c r="R1" s="70" t="s">
        <v>66</v>
      </c>
      <c r="S1" s="71"/>
      <c r="T1" s="71"/>
      <c r="U1" s="70" t="s">
        <v>64</v>
      </c>
      <c r="V1" s="71"/>
      <c r="W1" s="71"/>
      <c r="X1" s="70" t="s">
        <v>16</v>
      </c>
      <c r="Y1" s="71"/>
      <c r="Z1" s="71"/>
      <c r="AA1" s="70" t="s">
        <v>19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14</v>
      </c>
      <c r="D3" s="73"/>
      <c r="E3" s="74"/>
      <c r="F3" s="69" t="s">
        <v>12</v>
      </c>
      <c r="G3" s="73"/>
      <c r="H3" s="74"/>
      <c r="I3" s="69" t="s">
        <v>62</v>
      </c>
      <c r="J3" s="73"/>
      <c r="K3" s="74"/>
      <c r="L3" s="69" t="s">
        <v>63</v>
      </c>
      <c r="M3" s="73"/>
      <c r="N3" s="74"/>
      <c r="O3" s="69" t="s">
        <v>17</v>
      </c>
      <c r="P3" s="73"/>
      <c r="Q3" s="74"/>
      <c r="R3" s="69" t="s">
        <v>13</v>
      </c>
      <c r="S3" s="73"/>
      <c r="T3" s="74"/>
      <c r="U3" s="69" t="s">
        <v>22</v>
      </c>
      <c r="V3" s="73"/>
      <c r="W3" s="74"/>
      <c r="X3" s="69" t="s">
        <v>15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218</v>
      </c>
      <c r="AI11" s="29">
        <f>'8.Spieltag'!AK11</f>
        <v>13</v>
      </c>
      <c r="AJ11" s="30">
        <f t="shared" ref="AJ11" si="9">AG11+AH11</f>
        <v>263</v>
      </c>
      <c r="AK11" s="31">
        <f>RANK(AJ11,$AJ$11:$AJ$34)</f>
        <v>13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67</v>
      </c>
      <c r="AI12" s="29">
        <f>'8.Spieltag'!AK12</f>
        <v>24</v>
      </c>
      <c r="AJ12" s="30">
        <f t="shared" ref="AJ12:AJ32" si="21">AG12+AH12</f>
        <v>112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6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230</v>
      </c>
      <c r="AI13" s="29">
        <f>'8.Spieltag'!AK13</f>
        <v>6</v>
      </c>
      <c r="AJ13" s="30">
        <f t="shared" si="21"/>
        <v>275</v>
      </c>
      <c r="AK13" s="31">
        <f t="shared" si="22"/>
        <v>6</v>
      </c>
    </row>
    <row r="14" spans="1:38" ht="24.9" customHeight="1" thickBot="1" x14ac:dyDescent="0.3">
      <c r="A14" s="35">
        <f t="shared" si="10"/>
        <v>10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227</v>
      </c>
      <c r="AI14" s="29">
        <f>'8.Spieltag'!AK14</f>
        <v>10</v>
      </c>
      <c r="AJ14" s="30">
        <f t="shared" si="21"/>
        <v>272</v>
      </c>
      <c r="AK14" s="31">
        <f t="shared" si="22"/>
        <v>10</v>
      </c>
    </row>
    <row r="15" spans="1:38" ht="24.9" customHeight="1" thickBot="1" x14ac:dyDescent="0.3">
      <c r="A15" s="35">
        <f t="shared" si="10"/>
        <v>8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228</v>
      </c>
      <c r="AI15" s="29">
        <f>'8.Spieltag'!AK15</f>
        <v>8</v>
      </c>
      <c r="AJ15" s="30">
        <f t="shared" si="21"/>
        <v>273</v>
      </c>
      <c r="AK15" s="31">
        <f t="shared" si="22"/>
        <v>8</v>
      </c>
      <c r="AL15" s="1"/>
    </row>
    <row r="16" spans="1:38" ht="24.9" customHeight="1" thickBot="1" x14ac:dyDescent="0.3">
      <c r="A16" s="35">
        <f t="shared" si="10"/>
        <v>3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232</v>
      </c>
      <c r="AI16" s="29">
        <f>'8.Spieltag'!AK16</f>
        <v>3</v>
      </c>
      <c r="AJ16" s="30">
        <f t="shared" si="21"/>
        <v>277</v>
      </c>
      <c r="AK16" s="31">
        <f t="shared" si="22"/>
        <v>3</v>
      </c>
      <c r="AL16" s="1"/>
    </row>
    <row r="17" spans="1:38" ht="24.9" customHeight="1" thickBot="1" x14ac:dyDescent="0.3">
      <c r="A17" s="35">
        <f t="shared" si="10"/>
        <v>15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209</v>
      </c>
      <c r="AI17" s="29">
        <f>'8.Spieltag'!AK17</f>
        <v>15</v>
      </c>
      <c r="AJ17" s="30">
        <f t="shared" si="21"/>
        <v>254</v>
      </c>
      <c r="AK17" s="31">
        <f t="shared" si="22"/>
        <v>15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237</v>
      </c>
      <c r="AI18" s="29">
        <f>'8.Spieltag'!AK18</f>
        <v>1</v>
      </c>
      <c r="AJ18" s="30">
        <f t="shared" si="21"/>
        <v>282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229</v>
      </c>
      <c r="AI19" s="29">
        <f>'8.Spieltag'!AK19</f>
        <v>7</v>
      </c>
      <c r="AJ19" s="30">
        <f t="shared" si="21"/>
        <v>274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2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235</v>
      </c>
      <c r="AI20" s="29">
        <f>'8.Spieltag'!AK20</f>
        <v>2</v>
      </c>
      <c r="AJ20" s="30">
        <f t="shared" si="21"/>
        <v>280</v>
      </c>
      <c r="AK20" s="31">
        <f t="shared" si="22"/>
        <v>2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223</v>
      </c>
      <c r="AI21" s="29">
        <f>'8.Spieltag'!AK21</f>
        <v>12</v>
      </c>
      <c r="AJ21" s="30">
        <f t="shared" si="21"/>
        <v>268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21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172</v>
      </c>
      <c r="AI22" s="29">
        <f>'8.Spieltag'!AK22</f>
        <v>21</v>
      </c>
      <c r="AJ22" s="30">
        <f t="shared" si="21"/>
        <v>217</v>
      </c>
      <c r="AK22" s="31">
        <f t="shared" si="22"/>
        <v>21</v>
      </c>
      <c r="AL22" s="1"/>
    </row>
    <row r="23" spans="1:38" ht="24.9" customHeight="1" thickBot="1" x14ac:dyDescent="0.3">
      <c r="A23" s="35">
        <f t="shared" si="10"/>
        <v>4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231</v>
      </c>
      <c r="AI23" s="29">
        <f>'8.Spieltag'!AK23</f>
        <v>4</v>
      </c>
      <c r="AJ23" s="30">
        <f t="shared" si="21"/>
        <v>276</v>
      </c>
      <c r="AK23" s="31">
        <f t="shared" si="22"/>
        <v>4</v>
      </c>
      <c r="AL23" s="1"/>
    </row>
    <row r="24" spans="1:38" ht="24.9" customHeight="1" thickBot="1" x14ac:dyDescent="0.3">
      <c r="A24" s="35">
        <f t="shared" si="10"/>
        <v>18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188</v>
      </c>
      <c r="AI24" s="29">
        <f>'8.Spieltag'!AK24</f>
        <v>18</v>
      </c>
      <c r="AJ24" s="30">
        <f t="shared" si="21"/>
        <v>233</v>
      </c>
      <c r="AK24" s="31">
        <f t="shared" si="22"/>
        <v>18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158</v>
      </c>
      <c r="AI25" s="29">
        <f>'8.Spieltag'!AK25</f>
        <v>23</v>
      </c>
      <c r="AJ25" s="30">
        <f t="shared" si="21"/>
        <v>203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14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214</v>
      </c>
      <c r="AI26" s="29">
        <f>'8.Spieltag'!AK26</f>
        <v>14</v>
      </c>
      <c r="AJ26" s="30">
        <f t="shared" si="21"/>
        <v>259</v>
      </c>
      <c r="AK26" s="31">
        <f t="shared" si="22"/>
        <v>14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231</v>
      </c>
      <c r="AI27" s="29">
        <f>'8.Spieltag'!AK27</f>
        <v>4</v>
      </c>
      <c r="AJ27" s="30">
        <f t="shared" si="21"/>
        <v>276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15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209</v>
      </c>
      <c r="AI28" s="29">
        <f>'8.Spieltag'!AK28</f>
        <v>15</v>
      </c>
      <c r="AJ28" s="30">
        <f t="shared" si="21"/>
        <v>254</v>
      </c>
      <c r="AK28" s="31">
        <f t="shared" si="22"/>
        <v>15</v>
      </c>
      <c r="AL28" s="1"/>
    </row>
    <row r="29" spans="1:38" ht="24.9" customHeight="1" thickBot="1" x14ac:dyDescent="0.3">
      <c r="A29" s="35">
        <f t="shared" si="10"/>
        <v>17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196</v>
      </c>
      <c r="AI29" s="29">
        <f>'8.Spieltag'!AK29</f>
        <v>17</v>
      </c>
      <c r="AJ29" s="30">
        <f t="shared" si="21"/>
        <v>241</v>
      </c>
      <c r="AK29" s="31">
        <f t="shared" si="22"/>
        <v>17</v>
      </c>
      <c r="AL29" s="1"/>
    </row>
    <row r="30" spans="1:38" ht="28.2" customHeight="1" thickBot="1" x14ac:dyDescent="0.3">
      <c r="A30" s="35">
        <f t="shared" si="10"/>
        <v>11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11</v>
      </c>
      <c r="AJ30" s="30">
        <f t="shared" si="21"/>
        <v>270</v>
      </c>
      <c r="AK30" s="31">
        <f t="shared" si="22"/>
        <v>11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179</v>
      </c>
      <c r="AI31" s="29">
        <f>'8.Spieltag'!AK31</f>
        <v>19</v>
      </c>
      <c r="AJ31" s="30">
        <f t="shared" si="21"/>
        <v>224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8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228</v>
      </c>
      <c r="AI32" s="29">
        <f>'8.Spieltag'!AK32</f>
        <v>8</v>
      </c>
      <c r="AJ32" s="30">
        <f t="shared" si="21"/>
        <v>273</v>
      </c>
      <c r="AK32" s="31">
        <f t="shared" si="22"/>
        <v>8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166</v>
      </c>
      <c r="AI33" s="29">
        <f>'8.Spieltag'!AK33</f>
        <v>22</v>
      </c>
      <c r="AJ33" s="30">
        <f t="shared" ref="AJ33" si="33">AG33+AH33</f>
        <v>211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20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178</v>
      </c>
      <c r="AI34" s="29">
        <f>'8.Spieltag'!AK34</f>
        <v>20</v>
      </c>
      <c r="AJ34" s="30">
        <f t="shared" ref="AJ34" si="45">AG34+AH34</f>
        <v>223</v>
      </c>
      <c r="AK34" s="31">
        <f t="shared" si="22"/>
        <v>20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22" priority="22">
      <formula>($AG11&gt;40)</formula>
    </cfRule>
  </conditionalFormatting>
  <conditionalFormatting sqref="B31:B32">
    <cfRule type="expression" dxfId="121" priority="7">
      <formula>($AG31&gt;40)</formula>
    </cfRule>
  </conditionalFormatting>
  <conditionalFormatting sqref="B33:B34">
    <cfRule type="expression" dxfId="120" priority="5">
      <formula>($AG33&gt;40)</formula>
    </cfRule>
  </conditionalFormatting>
  <conditionalFormatting sqref="AG1:AG1048576">
    <cfRule type="top10" dxfId="119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41</v>
      </c>
      <c r="C1" s="70" t="s">
        <v>17</v>
      </c>
      <c r="D1" s="71"/>
      <c r="E1" s="71"/>
      <c r="F1" s="70" t="s">
        <v>12</v>
      </c>
      <c r="G1" s="71"/>
      <c r="H1" s="71"/>
      <c r="I1" s="70" t="s">
        <v>13</v>
      </c>
      <c r="J1" s="71"/>
      <c r="K1" s="71"/>
      <c r="L1" s="70" t="s">
        <v>63</v>
      </c>
      <c r="M1" s="71"/>
      <c r="N1" s="71"/>
      <c r="O1" s="70" t="s">
        <v>103</v>
      </c>
      <c r="P1" s="71"/>
      <c r="Q1" s="71"/>
      <c r="R1" s="70" t="s">
        <v>15</v>
      </c>
      <c r="S1" s="71"/>
      <c r="T1" s="71"/>
      <c r="U1" s="70" t="s">
        <v>22</v>
      </c>
      <c r="V1" s="71"/>
      <c r="W1" s="71"/>
      <c r="X1" s="70" t="s">
        <v>62</v>
      </c>
      <c r="Y1" s="71"/>
      <c r="Z1" s="71"/>
      <c r="AA1" s="70" t="s">
        <v>18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14</v>
      </c>
      <c r="G3" s="73"/>
      <c r="H3" s="74"/>
      <c r="I3" s="69" t="s">
        <v>64</v>
      </c>
      <c r="J3" s="73"/>
      <c r="K3" s="74"/>
      <c r="L3" s="69" t="s">
        <v>66</v>
      </c>
      <c r="M3" s="73"/>
      <c r="N3" s="74"/>
      <c r="O3" s="69" t="s">
        <v>16</v>
      </c>
      <c r="P3" s="73"/>
      <c r="Q3" s="74"/>
      <c r="R3" s="69" t="s">
        <v>19</v>
      </c>
      <c r="S3" s="73"/>
      <c r="T3" s="74"/>
      <c r="U3" s="69" t="s">
        <v>61</v>
      </c>
      <c r="V3" s="73"/>
      <c r="W3" s="74"/>
      <c r="X3" s="69" t="s">
        <v>60</v>
      </c>
      <c r="Y3" s="73"/>
      <c r="Z3" s="74"/>
      <c r="AA3" s="69" t="s">
        <v>104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218</v>
      </c>
      <c r="AI11" s="29">
        <f>'8.Spieltag'!AK11</f>
        <v>13</v>
      </c>
      <c r="AJ11" s="30">
        <f t="shared" ref="AJ11" si="9">AG11+AH11</f>
        <v>263</v>
      </c>
      <c r="AK11" s="31">
        <f>RANK(AJ11,$AJ$11:$AJ$34)</f>
        <v>13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67</v>
      </c>
      <c r="AI12" s="29">
        <f>'8.Spieltag'!AK12</f>
        <v>24</v>
      </c>
      <c r="AJ12" s="30">
        <f t="shared" ref="AJ12:AJ32" si="21">AG12+AH12</f>
        <v>112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6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230</v>
      </c>
      <c r="AI13" s="29">
        <f>'8.Spieltag'!AK13</f>
        <v>6</v>
      </c>
      <c r="AJ13" s="30">
        <f t="shared" si="21"/>
        <v>275</v>
      </c>
      <c r="AK13" s="31">
        <f t="shared" si="22"/>
        <v>6</v>
      </c>
    </row>
    <row r="14" spans="1:38" ht="24.9" customHeight="1" thickBot="1" x14ac:dyDescent="0.3">
      <c r="A14" s="35">
        <f t="shared" si="10"/>
        <v>10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227</v>
      </c>
      <c r="AI14" s="29">
        <f>'8.Spieltag'!AK14</f>
        <v>10</v>
      </c>
      <c r="AJ14" s="30">
        <f t="shared" si="21"/>
        <v>272</v>
      </c>
      <c r="AK14" s="31">
        <f t="shared" si="22"/>
        <v>10</v>
      </c>
    </row>
    <row r="15" spans="1:38" ht="24.9" customHeight="1" thickBot="1" x14ac:dyDescent="0.3">
      <c r="A15" s="35">
        <f t="shared" si="10"/>
        <v>8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228</v>
      </c>
      <c r="AI15" s="29">
        <f>'8.Spieltag'!AK15</f>
        <v>8</v>
      </c>
      <c r="AJ15" s="30">
        <f t="shared" si="21"/>
        <v>273</v>
      </c>
      <c r="AK15" s="31">
        <f t="shared" si="22"/>
        <v>8</v>
      </c>
      <c r="AL15" s="1"/>
    </row>
    <row r="16" spans="1:38" ht="24.9" customHeight="1" thickBot="1" x14ac:dyDescent="0.3">
      <c r="A16" s="35">
        <f t="shared" si="10"/>
        <v>3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232</v>
      </c>
      <c r="AI16" s="29">
        <f>'8.Spieltag'!AK16</f>
        <v>3</v>
      </c>
      <c r="AJ16" s="30">
        <f t="shared" si="21"/>
        <v>277</v>
      </c>
      <c r="AK16" s="31">
        <f t="shared" si="22"/>
        <v>3</v>
      </c>
      <c r="AL16" s="1"/>
    </row>
    <row r="17" spans="1:38" ht="24.9" customHeight="1" thickBot="1" x14ac:dyDescent="0.3">
      <c r="A17" s="35">
        <f t="shared" si="10"/>
        <v>15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209</v>
      </c>
      <c r="AI17" s="29">
        <f>'8.Spieltag'!AK17</f>
        <v>15</v>
      </c>
      <c r="AJ17" s="30">
        <f t="shared" si="21"/>
        <v>254</v>
      </c>
      <c r="AK17" s="31">
        <f t="shared" si="22"/>
        <v>15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237</v>
      </c>
      <c r="AI18" s="29">
        <f>'8.Spieltag'!AK18</f>
        <v>1</v>
      </c>
      <c r="AJ18" s="30">
        <f t="shared" si="21"/>
        <v>282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229</v>
      </c>
      <c r="AI19" s="29">
        <f>'8.Spieltag'!AK19</f>
        <v>7</v>
      </c>
      <c r="AJ19" s="30">
        <f t="shared" si="21"/>
        <v>274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2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235</v>
      </c>
      <c r="AI20" s="29">
        <f>'8.Spieltag'!AK20</f>
        <v>2</v>
      </c>
      <c r="AJ20" s="30">
        <f t="shared" si="21"/>
        <v>280</v>
      </c>
      <c r="AK20" s="31">
        <f t="shared" si="22"/>
        <v>2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223</v>
      </c>
      <c r="AI21" s="29">
        <f>'8.Spieltag'!AK21</f>
        <v>12</v>
      </c>
      <c r="AJ21" s="30">
        <f t="shared" si="21"/>
        <v>268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21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172</v>
      </c>
      <c r="AI22" s="29">
        <f>'8.Spieltag'!AK22</f>
        <v>21</v>
      </c>
      <c r="AJ22" s="30">
        <f t="shared" si="21"/>
        <v>217</v>
      </c>
      <c r="AK22" s="31">
        <f t="shared" si="22"/>
        <v>21</v>
      </c>
      <c r="AL22" s="1"/>
    </row>
    <row r="23" spans="1:38" ht="24.9" customHeight="1" thickBot="1" x14ac:dyDescent="0.3">
      <c r="A23" s="35">
        <f t="shared" si="10"/>
        <v>4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231</v>
      </c>
      <c r="AI23" s="29">
        <f>'8.Spieltag'!AK23</f>
        <v>4</v>
      </c>
      <c r="AJ23" s="30">
        <f t="shared" si="21"/>
        <v>276</v>
      </c>
      <c r="AK23" s="31">
        <f t="shared" si="22"/>
        <v>4</v>
      </c>
      <c r="AL23" s="1"/>
    </row>
    <row r="24" spans="1:38" ht="24.9" customHeight="1" thickBot="1" x14ac:dyDescent="0.3">
      <c r="A24" s="35">
        <f t="shared" si="10"/>
        <v>18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188</v>
      </c>
      <c r="AI24" s="29">
        <f>'8.Spieltag'!AK24</f>
        <v>18</v>
      </c>
      <c r="AJ24" s="30">
        <f t="shared" si="21"/>
        <v>233</v>
      </c>
      <c r="AK24" s="31">
        <f t="shared" si="22"/>
        <v>18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158</v>
      </c>
      <c r="AI25" s="29">
        <f>'8.Spieltag'!AK25</f>
        <v>23</v>
      </c>
      <c r="AJ25" s="30">
        <f t="shared" si="21"/>
        <v>203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14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214</v>
      </c>
      <c r="AI26" s="29">
        <f>'8.Spieltag'!AK26</f>
        <v>14</v>
      </c>
      <c r="AJ26" s="30">
        <f t="shared" si="21"/>
        <v>259</v>
      </c>
      <c r="AK26" s="31">
        <f t="shared" si="22"/>
        <v>14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231</v>
      </c>
      <c r="AI27" s="29">
        <f>'8.Spieltag'!AK27</f>
        <v>4</v>
      </c>
      <c r="AJ27" s="30">
        <f t="shared" si="21"/>
        <v>276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15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209</v>
      </c>
      <c r="AI28" s="29">
        <f>'8.Spieltag'!AK28</f>
        <v>15</v>
      </c>
      <c r="AJ28" s="30">
        <f t="shared" si="21"/>
        <v>254</v>
      </c>
      <c r="AK28" s="31">
        <f t="shared" si="22"/>
        <v>15</v>
      </c>
      <c r="AL28" s="1"/>
    </row>
    <row r="29" spans="1:38" ht="24.9" customHeight="1" thickBot="1" x14ac:dyDescent="0.3">
      <c r="A29" s="35">
        <f t="shared" si="10"/>
        <v>17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196</v>
      </c>
      <c r="AI29" s="29">
        <f>'8.Spieltag'!AK29</f>
        <v>17</v>
      </c>
      <c r="AJ29" s="30">
        <f t="shared" si="21"/>
        <v>241</v>
      </c>
      <c r="AK29" s="31">
        <f t="shared" si="22"/>
        <v>17</v>
      </c>
      <c r="AL29" s="1"/>
    </row>
    <row r="30" spans="1:38" ht="28.2" customHeight="1" thickBot="1" x14ac:dyDescent="0.3">
      <c r="A30" s="35">
        <f t="shared" si="10"/>
        <v>11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11</v>
      </c>
      <c r="AJ30" s="30">
        <f t="shared" si="21"/>
        <v>270</v>
      </c>
      <c r="AK30" s="31">
        <f t="shared" si="22"/>
        <v>11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179</v>
      </c>
      <c r="AI31" s="29">
        <f>'8.Spieltag'!AK31</f>
        <v>19</v>
      </c>
      <c r="AJ31" s="30">
        <f t="shared" si="21"/>
        <v>224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8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228</v>
      </c>
      <c r="AI32" s="29">
        <f>'8.Spieltag'!AK32</f>
        <v>8</v>
      </c>
      <c r="AJ32" s="30">
        <f t="shared" si="21"/>
        <v>273</v>
      </c>
      <c r="AK32" s="31">
        <f t="shared" si="22"/>
        <v>8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166</v>
      </c>
      <c r="AI33" s="29">
        <f>'8.Spieltag'!AK33</f>
        <v>22</v>
      </c>
      <c r="AJ33" s="30">
        <f t="shared" ref="AJ33" si="33">AG33+AH33</f>
        <v>211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20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178</v>
      </c>
      <c r="AI34" s="29">
        <f>'8.Spieltag'!AK34</f>
        <v>20</v>
      </c>
      <c r="AJ34" s="30">
        <f t="shared" ref="AJ34" si="45">AG34+AH34</f>
        <v>223</v>
      </c>
      <c r="AK34" s="31">
        <f t="shared" si="22"/>
        <v>20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18" priority="16">
      <formula>($AG11&gt;40)</formula>
    </cfRule>
  </conditionalFormatting>
  <conditionalFormatting sqref="B31:B32">
    <cfRule type="expression" dxfId="117" priority="7">
      <formula>($AG31&gt;40)</formula>
    </cfRule>
  </conditionalFormatting>
  <conditionalFormatting sqref="B33:B34">
    <cfRule type="expression" dxfId="116" priority="5">
      <formula>($AG33&gt;40)</formula>
    </cfRule>
  </conditionalFormatting>
  <conditionalFormatting sqref="AG1:AG1048576">
    <cfRule type="top10" dxfId="115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42</v>
      </c>
      <c r="C1" s="70" t="s">
        <v>16</v>
      </c>
      <c r="D1" s="71"/>
      <c r="E1" s="71"/>
      <c r="F1" s="70" t="s">
        <v>64</v>
      </c>
      <c r="G1" s="71"/>
      <c r="H1" s="71"/>
      <c r="I1" s="70" t="s">
        <v>65</v>
      </c>
      <c r="J1" s="71"/>
      <c r="K1" s="71"/>
      <c r="L1" s="70" t="s">
        <v>19</v>
      </c>
      <c r="M1" s="71"/>
      <c r="N1" s="71"/>
      <c r="O1" s="70" t="s">
        <v>104</v>
      </c>
      <c r="P1" s="71"/>
      <c r="Q1" s="71"/>
      <c r="R1" s="70" t="s">
        <v>60</v>
      </c>
      <c r="S1" s="71"/>
      <c r="T1" s="71"/>
      <c r="U1" s="70" t="s">
        <v>66</v>
      </c>
      <c r="V1" s="71"/>
      <c r="W1" s="71"/>
      <c r="X1" s="70" t="s">
        <v>61</v>
      </c>
      <c r="Y1" s="71"/>
      <c r="Z1" s="71"/>
      <c r="AA1" s="70" t="s">
        <v>14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18</v>
      </c>
      <c r="D3" s="73"/>
      <c r="E3" s="74"/>
      <c r="F3" s="69" t="s">
        <v>15</v>
      </c>
      <c r="G3" s="73"/>
      <c r="H3" s="74"/>
      <c r="I3" s="69" t="s">
        <v>12</v>
      </c>
      <c r="J3" s="73"/>
      <c r="K3" s="74"/>
      <c r="L3" s="69" t="s">
        <v>22</v>
      </c>
      <c r="M3" s="73"/>
      <c r="N3" s="74"/>
      <c r="O3" s="69" t="s">
        <v>63</v>
      </c>
      <c r="P3" s="73"/>
      <c r="Q3" s="74"/>
      <c r="R3" s="69" t="s">
        <v>17</v>
      </c>
      <c r="S3" s="73"/>
      <c r="T3" s="74"/>
      <c r="U3" s="69" t="s">
        <v>103</v>
      </c>
      <c r="V3" s="73"/>
      <c r="W3" s="74"/>
      <c r="X3" s="69" t="s">
        <v>13</v>
      </c>
      <c r="Y3" s="73"/>
      <c r="Z3" s="74"/>
      <c r="AA3" s="69" t="s">
        <v>62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218</v>
      </c>
      <c r="AI11" s="29">
        <f>'8.Spieltag'!AK11</f>
        <v>13</v>
      </c>
      <c r="AJ11" s="30">
        <f t="shared" ref="AJ11" si="9">AG11+AH11</f>
        <v>263</v>
      </c>
      <c r="AK11" s="31">
        <f>RANK(AJ11,$AJ$11:$AJ$34)</f>
        <v>13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67</v>
      </c>
      <c r="AI12" s="29">
        <f>'8.Spieltag'!AK12</f>
        <v>24</v>
      </c>
      <c r="AJ12" s="30">
        <f t="shared" ref="AJ12:AJ32" si="21">AG12+AH12</f>
        <v>112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6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230</v>
      </c>
      <c r="AI13" s="29">
        <f>'8.Spieltag'!AK13</f>
        <v>6</v>
      </c>
      <c r="AJ13" s="30">
        <f t="shared" si="21"/>
        <v>275</v>
      </c>
      <c r="AK13" s="31">
        <f t="shared" si="22"/>
        <v>6</v>
      </c>
    </row>
    <row r="14" spans="1:38" ht="24.9" customHeight="1" thickBot="1" x14ac:dyDescent="0.3">
      <c r="A14" s="35">
        <f t="shared" si="10"/>
        <v>10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227</v>
      </c>
      <c r="AI14" s="29">
        <f>'8.Spieltag'!AK14</f>
        <v>10</v>
      </c>
      <c r="AJ14" s="30">
        <f t="shared" si="21"/>
        <v>272</v>
      </c>
      <c r="AK14" s="31">
        <f t="shared" si="22"/>
        <v>10</v>
      </c>
    </row>
    <row r="15" spans="1:38" ht="24.9" customHeight="1" thickBot="1" x14ac:dyDescent="0.3">
      <c r="A15" s="35">
        <f t="shared" si="10"/>
        <v>8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228</v>
      </c>
      <c r="AI15" s="29">
        <f>'8.Spieltag'!AK15</f>
        <v>8</v>
      </c>
      <c r="AJ15" s="30">
        <f t="shared" si="21"/>
        <v>273</v>
      </c>
      <c r="AK15" s="31">
        <f t="shared" si="22"/>
        <v>8</v>
      </c>
      <c r="AL15" s="1"/>
    </row>
    <row r="16" spans="1:38" ht="24.9" customHeight="1" thickBot="1" x14ac:dyDescent="0.3">
      <c r="A16" s="35">
        <f t="shared" si="10"/>
        <v>3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232</v>
      </c>
      <c r="AI16" s="29">
        <f>'8.Spieltag'!AK16</f>
        <v>3</v>
      </c>
      <c r="AJ16" s="30">
        <f t="shared" si="21"/>
        <v>277</v>
      </c>
      <c r="AK16" s="31">
        <f t="shared" si="22"/>
        <v>3</v>
      </c>
      <c r="AL16" s="1"/>
    </row>
    <row r="17" spans="1:38" ht="24.9" customHeight="1" thickBot="1" x14ac:dyDescent="0.3">
      <c r="A17" s="35">
        <f t="shared" si="10"/>
        <v>15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209</v>
      </c>
      <c r="AI17" s="29">
        <f>'8.Spieltag'!AK17</f>
        <v>15</v>
      </c>
      <c r="AJ17" s="30">
        <f t="shared" si="21"/>
        <v>254</v>
      </c>
      <c r="AK17" s="31">
        <f t="shared" si="22"/>
        <v>15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237</v>
      </c>
      <c r="AI18" s="29">
        <f>'8.Spieltag'!AK18</f>
        <v>1</v>
      </c>
      <c r="AJ18" s="30">
        <f t="shared" si="21"/>
        <v>282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229</v>
      </c>
      <c r="AI19" s="29">
        <f>'8.Spieltag'!AK19</f>
        <v>7</v>
      </c>
      <c r="AJ19" s="30">
        <f t="shared" si="21"/>
        <v>274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2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235</v>
      </c>
      <c r="AI20" s="29">
        <f>'8.Spieltag'!AK20</f>
        <v>2</v>
      </c>
      <c r="AJ20" s="30">
        <f t="shared" si="21"/>
        <v>280</v>
      </c>
      <c r="AK20" s="31">
        <f t="shared" si="22"/>
        <v>2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223</v>
      </c>
      <c r="AI21" s="29">
        <f>'8.Spieltag'!AK21</f>
        <v>12</v>
      </c>
      <c r="AJ21" s="30">
        <f t="shared" si="21"/>
        <v>268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21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172</v>
      </c>
      <c r="AI22" s="29">
        <f>'8.Spieltag'!AK22</f>
        <v>21</v>
      </c>
      <c r="AJ22" s="30">
        <f t="shared" si="21"/>
        <v>217</v>
      </c>
      <c r="AK22" s="31">
        <f t="shared" si="22"/>
        <v>21</v>
      </c>
      <c r="AL22" s="1"/>
    </row>
    <row r="23" spans="1:38" ht="24.9" customHeight="1" thickBot="1" x14ac:dyDescent="0.3">
      <c r="A23" s="35">
        <f t="shared" si="10"/>
        <v>4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231</v>
      </c>
      <c r="AI23" s="29">
        <f>'8.Spieltag'!AK23</f>
        <v>4</v>
      </c>
      <c r="AJ23" s="30">
        <f t="shared" si="21"/>
        <v>276</v>
      </c>
      <c r="AK23" s="31">
        <f t="shared" si="22"/>
        <v>4</v>
      </c>
      <c r="AL23" s="1"/>
    </row>
    <row r="24" spans="1:38" ht="24.9" customHeight="1" thickBot="1" x14ac:dyDescent="0.3">
      <c r="A24" s="35">
        <f t="shared" si="10"/>
        <v>18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188</v>
      </c>
      <c r="AI24" s="29">
        <f>'8.Spieltag'!AK24</f>
        <v>18</v>
      </c>
      <c r="AJ24" s="30">
        <f t="shared" si="21"/>
        <v>233</v>
      </c>
      <c r="AK24" s="31">
        <f t="shared" si="22"/>
        <v>18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158</v>
      </c>
      <c r="AI25" s="29">
        <f>'8.Spieltag'!AK25</f>
        <v>23</v>
      </c>
      <c r="AJ25" s="30">
        <f t="shared" si="21"/>
        <v>203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14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214</v>
      </c>
      <c r="AI26" s="29">
        <f>'8.Spieltag'!AK26</f>
        <v>14</v>
      </c>
      <c r="AJ26" s="30">
        <f t="shared" si="21"/>
        <v>259</v>
      </c>
      <c r="AK26" s="31">
        <f t="shared" si="22"/>
        <v>14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231</v>
      </c>
      <c r="AI27" s="29">
        <f>'8.Spieltag'!AK27</f>
        <v>4</v>
      </c>
      <c r="AJ27" s="30">
        <f t="shared" si="21"/>
        <v>276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15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209</v>
      </c>
      <c r="AI28" s="29">
        <f>'8.Spieltag'!AK28</f>
        <v>15</v>
      </c>
      <c r="AJ28" s="30">
        <f t="shared" si="21"/>
        <v>254</v>
      </c>
      <c r="AK28" s="31">
        <f t="shared" si="22"/>
        <v>15</v>
      </c>
      <c r="AL28" s="1"/>
    </row>
    <row r="29" spans="1:38" ht="24.9" customHeight="1" thickBot="1" x14ac:dyDescent="0.3">
      <c r="A29" s="35">
        <f t="shared" si="10"/>
        <v>17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196</v>
      </c>
      <c r="AI29" s="29">
        <f>'8.Spieltag'!AK29</f>
        <v>17</v>
      </c>
      <c r="AJ29" s="30">
        <f t="shared" si="21"/>
        <v>241</v>
      </c>
      <c r="AK29" s="31">
        <f t="shared" si="22"/>
        <v>17</v>
      </c>
      <c r="AL29" s="1"/>
    </row>
    <row r="30" spans="1:38" ht="28.2" customHeight="1" thickBot="1" x14ac:dyDescent="0.3">
      <c r="A30" s="35">
        <f t="shared" si="10"/>
        <v>11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11</v>
      </c>
      <c r="AJ30" s="30">
        <f t="shared" si="21"/>
        <v>270</v>
      </c>
      <c r="AK30" s="31">
        <f t="shared" si="22"/>
        <v>11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179</v>
      </c>
      <c r="AI31" s="29">
        <f>'8.Spieltag'!AK31</f>
        <v>19</v>
      </c>
      <c r="AJ31" s="30">
        <f t="shared" si="21"/>
        <v>224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8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228</v>
      </c>
      <c r="AI32" s="29">
        <f>'8.Spieltag'!AK32</f>
        <v>8</v>
      </c>
      <c r="AJ32" s="30">
        <f t="shared" si="21"/>
        <v>273</v>
      </c>
      <c r="AK32" s="31">
        <f t="shared" si="22"/>
        <v>8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166</v>
      </c>
      <c r="AI33" s="29">
        <f>'8.Spieltag'!AK33</f>
        <v>22</v>
      </c>
      <c r="AJ33" s="30">
        <f t="shared" ref="AJ33" si="33">AG33+AH33</f>
        <v>211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20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178</v>
      </c>
      <c r="AI34" s="29">
        <f>'8.Spieltag'!AK34</f>
        <v>20</v>
      </c>
      <c r="AJ34" s="30">
        <f t="shared" ref="AJ34" si="45">AG34+AH34</f>
        <v>223</v>
      </c>
      <c r="AK34" s="31">
        <f t="shared" si="22"/>
        <v>20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14" priority="16">
      <formula>($AG11&gt;40)</formula>
    </cfRule>
  </conditionalFormatting>
  <conditionalFormatting sqref="B31:B32">
    <cfRule type="expression" dxfId="113" priority="7">
      <formula>($AG31&gt;40)</formula>
    </cfRule>
  </conditionalFormatting>
  <conditionalFormatting sqref="B33:B34">
    <cfRule type="expression" dxfId="112" priority="5">
      <formula>($AG33&gt;40)</formula>
    </cfRule>
  </conditionalFormatting>
  <conditionalFormatting sqref="AG1:AG1048576">
    <cfRule type="top10" dxfId="111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43</v>
      </c>
      <c r="C1" s="70" t="s">
        <v>19</v>
      </c>
      <c r="D1" s="71"/>
      <c r="E1" s="71"/>
      <c r="F1" s="70" t="s">
        <v>66</v>
      </c>
      <c r="G1" s="71"/>
      <c r="H1" s="71"/>
      <c r="I1" s="70" t="s">
        <v>104</v>
      </c>
      <c r="J1" s="71"/>
      <c r="K1" s="71"/>
      <c r="L1" s="70" t="s">
        <v>12</v>
      </c>
      <c r="M1" s="71"/>
      <c r="N1" s="71"/>
      <c r="O1" s="70" t="s">
        <v>61</v>
      </c>
      <c r="P1" s="71"/>
      <c r="Q1" s="71"/>
      <c r="R1" s="70" t="s">
        <v>60</v>
      </c>
      <c r="S1" s="71"/>
      <c r="T1" s="71"/>
      <c r="U1" s="70" t="s">
        <v>14</v>
      </c>
      <c r="V1" s="71"/>
      <c r="W1" s="71"/>
      <c r="X1" s="70" t="s">
        <v>65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13</v>
      </c>
      <c r="D3" s="73"/>
      <c r="E3" s="74"/>
      <c r="F3" s="69" t="s">
        <v>15</v>
      </c>
      <c r="G3" s="73"/>
      <c r="H3" s="74"/>
      <c r="I3" s="69" t="s">
        <v>62</v>
      </c>
      <c r="J3" s="73"/>
      <c r="K3" s="74"/>
      <c r="L3" s="69" t="s">
        <v>17</v>
      </c>
      <c r="M3" s="73"/>
      <c r="N3" s="74"/>
      <c r="O3" s="69" t="s">
        <v>63</v>
      </c>
      <c r="P3" s="73"/>
      <c r="Q3" s="74"/>
      <c r="R3" s="69" t="s">
        <v>103</v>
      </c>
      <c r="S3" s="73"/>
      <c r="T3" s="74"/>
      <c r="U3" s="69" t="s">
        <v>18</v>
      </c>
      <c r="V3" s="73"/>
      <c r="W3" s="74"/>
      <c r="X3" s="69" t="s">
        <v>22</v>
      </c>
      <c r="Y3" s="73"/>
      <c r="Z3" s="74"/>
      <c r="AA3" s="69" t="s">
        <v>16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218</v>
      </c>
      <c r="AI11" s="29">
        <f>'8.Spieltag'!AK11</f>
        <v>13</v>
      </c>
      <c r="AJ11" s="30">
        <f t="shared" ref="AJ11" si="9">AG11+AH11</f>
        <v>263</v>
      </c>
      <c r="AK11" s="31">
        <f>RANK(AJ11,$AJ$11:$AJ$34)</f>
        <v>13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67</v>
      </c>
      <c r="AI12" s="29">
        <f>'8.Spieltag'!AK12</f>
        <v>24</v>
      </c>
      <c r="AJ12" s="30">
        <f t="shared" ref="AJ12:AJ32" si="21">AG12+AH12</f>
        <v>112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6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230</v>
      </c>
      <c r="AI13" s="29">
        <f>'8.Spieltag'!AK13</f>
        <v>6</v>
      </c>
      <c r="AJ13" s="30">
        <f t="shared" si="21"/>
        <v>275</v>
      </c>
      <c r="AK13" s="31">
        <f t="shared" si="22"/>
        <v>6</v>
      </c>
    </row>
    <row r="14" spans="1:38" ht="24.9" customHeight="1" thickBot="1" x14ac:dyDescent="0.3">
      <c r="A14" s="35">
        <f t="shared" si="10"/>
        <v>10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227</v>
      </c>
      <c r="AI14" s="29">
        <f>'8.Spieltag'!AK14</f>
        <v>10</v>
      </c>
      <c r="AJ14" s="30">
        <f t="shared" si="21"/>
        <v>272</v>
      </c>
      <c r="AK14" s="31">
        <f t="shared" si="22"/>
        <v>10</v>
      </c>
    </row>
    <row r="15" spans="1:38" ht="24.9" customHeight="1" thickBot="1" x14ac:dyDescent="0.3">
      <c r="A15" s="35">
        <f t="shared" si="10"/>
        <v>8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228</v>
      </c>
      <c r="AI15" s="29">
        <f>'8.Spieltag'!AK15</f>
        <v>8</v>
      </c>
      <c r="AJ15" s="30">
        <f t="shared" si="21"/>
        <v>273</v>
      </c>
      <c r="AK15" s="31">
        <f t="shared" si="22"/>
        <v>8</v>
      </c>
      <c r="AL15" s="1"/>
    </row>
    <row r="16" spans="1:38" ht="24.9" customHeight="1" thickBot="1" x14ac:dyDescent="0.3">
      <c r="A16" s="35">
        <f t="shared" si="10"/>
        <v>3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232</v>
      </c>
      <c r="AI16" s="29">
        <f>'8.Spieltag'!AK16</f>
        <v>3</v>
      </c>
      <c r="AJ16" s="30">
        <f t="shared" si="21"/>
        <v>277</v>
      </c>
      <c r="AK16" s="31">
        <f t="shared" si="22"/>
        <v>3</v>
      </c>
      <c r="AL16" s="1"/>
    </row>
    <row r="17" spans="1:38" ht="24.9" customHeight="1" thickBot="1" x14ac:dyDescent="0.3">
      <c r="A17" s="35">
        <f t="shared" si="10"/>
        <v>15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209</v>
      </c>
      <c r="AI17" s="29">
        <f>'8.Spieltag'!AK17</f>
        <v>15</v>
      </c>
      <c r="AJ17" s="30">
        <f t="shared" si="21"/>
        <v>254</v>
      </c>
      <c r="AK17" s="31">
        <f t="shared" si="22"/>
        <v>15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237</v>
      </c>
      <c r="AI18" s="29">
        <f>'8.Spieltag'!AK18</f>
        <v>1</v>
      </c>
      <c r="AJ18" s="30">
        <f t="shared" si="21"/>
        <v>282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229</v>
      </c>
      <c r="AI19" s="29">
        <f>'8.Spieltag'!AK19</f>
        <v>7</v>
      </c>
      <c r="AJ19" s="30">
        <f t="shared" si="21"/>
        <v>274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2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235</v>
      </c>
      <c r="AI20" s="29">
        <f>'8.Spieltag'!AK20</f>
        <v>2</v>
      </c>
      <c r="AJ20" s="30">
        <f t="shared" si="21"/>
        <v>280</v>
      </c>
      <c r="AK20" s="31">
        <f t="shared" si="22"/>
        <v>2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223</v>
      </c>
      <c r="AI21" s="29">
        <f>'8.Spieltag'!AK21</f>
        <v>12</v>
      </c>
      <c r="AJ21" s="30">
        <f t="shared" si="21"/>
        <v>268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21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172</v>
      </c>
      <c r="AI22" s="29">
        <f>'8.Spieltag'!AK22</f>
        <v>21</v>
      </c>
      <c r="AJ22" s="30">
        <f t="shared" si="21"/>
        <v>217</v>
      </c>
      <c r="AK22" s="31">
        <f t="shared" si="22"/>
        <v>21</v>
      </c>
      <c r="AL22" s="1"/>
    </row>
    <row r="23" spans="1:38" ht="24.9" customHeight="1" thickBot="1" x14ac:dyDescent="0.3">
      <c r="A23" s="35">
        <f t="shared" si="10"/>
        <v>4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231</v>
      </c>
      <c r="AI23" s="29">
        <f>'8.Spieltag'!AK23</f>
        <v>4</v>
      </c>
      <c r="AJ23" s="30">
        <f t="shared" si="21"/>
        <v>276</v>
      </c>
      <c r="AK23" s="31">
        <f t="shared" si="22"/>
        <v>4</v>
      </c>
      <c r="AL23" s="1"/>
    </row>
    <row r="24" spans="1:38" ht="24.9" customHeight="1" thickBot="1" x14ac:dyDescent="0.3">
      <c r="A24" s="35">
        <f t="shared" si="10"/>
        <v>18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188</v>
      </c>
      <c r="AI24" s="29">
        <f>'8.Spieltag'!AK24</f>
        <v>18</v>
      </c>
      <c r="AJ24" s="30">
        <f t="shared" si="21"/>
        <v>233</v>
      </c>
      <c r="AK24" s="31">
        <f t="shared" si="22"/>
        <v>18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158</v>
      </c>
      <c r="AI25" s="29">
        <f>'8.Spieltag'!AK25</f>
        <v>23</v>
      </c>
      <c r="AJ25" s="30">
        <f t="shared" si="21"/>
        <v>203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14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214</v>
      </c>
      <c r="AI26" s="29">
        <f>'8.Spieltag'!AK26</f>
        <v>14</v>
      </c>
      <c r="AJ26" s="30">
        <f t="shared" si="21"/>
        <v>259</v>
      </c>
      <c r="AK26" s="31">
        <f t="shared" si="22"/>
        <v>14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231</v>
      </c>
      <c r="AI27" s="29">
        <f>'8.Spieltag'!AK27</f>
        <v>4</v>
      </c>
      <c r="AJ27" s="30">
        <f t="shared" si="21"/>
        <v>276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15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209</v>
      </c>
      <c r="AI28" s="29">
        <f>'8.Spieltag'!AK28</f>
        <v>15</v>
      </c>
      <c r="AJ28" s="30">
        <f t="shared" si="21"/>
        <v>254</v>
      </c>
      <c r="AK28" s="31">
        <f t="shared" si="22"/>
        <v>15</v>
      </c>
      <c r="AL28" s="1"/>
    </row>
    <row r="29" spans="1:38" ht="24.9" customHeight="1" thickBot="1" x14ac:dyDescent="0.3">
      <c r="A29" s="35">
        <f t="shared" si="10"/>
        <v>17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196</v>
      </c>
      <c r="AI29" s="29">
        <f>'8.Spieltag'!AK29</f>
        <v>17</v>
      </c>
      <c r="AJ29" s="30">
        <f t="shared" si="21"/>
        <v>241</v>
      </c>
      <c r="AK29" s="31">
        <f t="shared" si="22"/>
        <v>17</v>
      </c>
      <c r="AL29" s="1"/>
    </row>
    <row r="30" spans="1:38" ht="28.2" customHeight="1" thickBot="1" x14ac:dyDescent="0.3">
      <c r="A30" s="35">
        <f t="shared" si="10"/>
        <v>11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11</v>
      </c>
      <c r="AJ30" s="30">
        <f t="shared" si="21"/>
        <v>270</v>
      </c>
      <c r="AK30" s="31">
        <f t="shared" si="22"/>
        <v>11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179</v>
      </c>
      <c r="AI31" s="29">
        <f>'8.Spieltag'!AK31</f>
        <v>19</v>
      </c>
      <c r="AJ31" s="30">
        <f t="shared" si="21"/>
        <v>224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8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228</v>
      </c>
      <c r="AI32" s="29">
        <f>'8.Spieltag'!AK32</f>
        <v>8</v>
      </c>
      <c r="AJ32" s="30">
        <f t="shared" si="21"/>
        <v>273</v>
      </c>
      <c r="AK32" s="31">
        <f t="shared" si="22"/>
        <v>8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166</v>
      </c>
      <c r="AI33" s="29">
        <f>'8.Spieltag'!AK33</f>
        <v>22</v>
      </c>
      <c r="AJ33" s="30">
        <f t="shared" ref="AJ33" si="33">AG33+AH33</f>
        <v>211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20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178</v>
      </c>
      <c r="AI34" s="29">
        <f>'8.Spieltag'!AK34</f>
        <v>20</v>
      </c>
      <c r="AJ34" s="30">
        <f t="shared" ref="AJ34" si="45">AG34+AH34</f>
        <v>223</v>
      </c>
      <c r="AK34" s="31">
        <f t="shared" si="22"/>
        <v>20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10" priority="16">
      <formula>($AG11&gt;40)</formula>
    </cfRule>
  </conditionalFormatting>
  <conditionalFormatting sqref="B31:B32">
    <cfRule type="expression" dxfId="109" priority="7">
      <formula>($AG31&gt;40)</formula>
    </cfRule>
  </conditionalFormatting>
  <conditionalFormatting sqref="B33:B34">
    <cfRule type="expression" dxfId="108" priority="5">
      <formula>($AG33&gt;40)</formula>
    </cfRule>
  </conditionalFormatting>
  <conditionalFormatting sqref="AG1:AG1048576">
    <cfRule type="top10" dxfId="10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44</v>
      </c>
      <c r="C1" s="70" t="s">
        <v>16</v>
      </c>
      <c r="D1" s="71"/>
      <c r="E1" s="71"/>
      <c r="F1" s="70" t="s">
        <v>17</v>
      </c>
      <c r="G1" s="71"/>
      <c r="H1" s="71"/>
      <c r="I1" s="70" t="s">
        <v>63</v>
      </c>
      <c r="J1" s="71"/>
      <c r="K1" s="71"/>
      <c r="L1" s="70" t="s">
        <v>18</v>
      </c>
      <c r="M1" s="71"/>
      <c r="N1" s="71"/>
      <c r="O1" s="70" t="s">
        <v>15</v>
      </c>
      <c r="P1" s="71"/>
      <c r="Q1" s="71"/>
      <c r="R1" s="70" t="s">
        <v>22</v>
      </c>
      <c r="S1" s="71"/>
      <c r="T1" s="71"/>
      <c r="U1" s="70" t="s">
        <v>13</v>
      </c>
      <c r="V1" s="71"/>
      <c r="W1" s="71"/>
      <c r="X1" s="70" t="s">
        <v>103</v>
      </c>
      <c r="Y1" s="71"/>
      <c r="Z1" s="71"/>
      <c r="AA1" s="70" t="s">
        <v>62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66</v>
      </c>
      <c r="D3" s="73"/>
      <c r="E3" s="74"/>
      <c r="F3" s="69" t="s">
        <v>14</v>
      </c>
      <c r="G3" s="73"/>
      <c r="H3" s="74"/>
      <c r="I3" s="69" t="s">
        <v>19</v>
      </c>
      <c r="J3" s="73"/>
      <c r="K3" s="74"/>
      <c r="L3" s="69" t="s">
        <v>60</v>
      </c>
      <c r="M3" s="73"/>
      <c r="N3" s="74"/>
      <c r="O3" s="69" t="s">
        <v>61</v>
      </c>
      <c r="P3" s="73"/>
      <c r="Q3" s="74"/>
      <c r="R3" s="69" t="s">
        <v>104</v>
      </c>
      <c r="S3" s="73"/>
      <c r="T3" s="74"/>
      <c r="U3" s="69" t="s">
        <v>65</v>
      </c>
      <c r="V3" s="73"/>
      <c r="W3" s="74"/>
      <c r="X3" s="69" t="s">
        <v>64</v>
      </c>
      <c r="Y3" s="73"/>
      <c r="Z3" s="74"/>
      <c r="AA3" s="69" t="s">
        <v>12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218</v>
      </c>
      <c r="AI11" s="29">
        <f>'8.Spieltag'!AK11</f>
        <v>13</v>
      </c>
      <c r="AJ11" s="30">
        <f t="shared" ref="AJ11" si="9">AG11+AH11</f>
        <v>263</v>
      </c>
      <c r="AK11" s="31">
        <f>RANK(AJ11,$AJ$11:$AJ$34)</f>
        <v>13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67</v>
      </c>
      <c r="AI12" s="29">
        <f>'8.Spieltag'!AK12</f>
        <v>24</v>
      </c>
      <c r="AJ12" s="30">
        <f t="shared" ref="AJ12:AJ32" si="21">AG12+AH12</f>
        <v>112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6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230</v>
      </c>
      <c r="AI13" s="29">
        <f>'8.Spieltag'!AK13</f>
        <v>6</v>
      </c>
      <c r="AJ13" s="30">
        <f t="shared" si="21"/>
        <v>275</v>
      </c>
      <c r="AK13" s="31">
        <f t="shared" si="22"/>
        <v>6</v>
      </c>
    </row>
    <row r="14" spans="1:38" ht="24.9" customHeight="1" thickBot="1" x14ac:dyDescent="0.3">
      <c r="A14" s="35">
        <f t="shared" si="10"/>
        <v>10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227</v>
      </c>
      <c r="AI14" s="29">
        <f>'8.Spieltag'!AK14</f>
        <v>10</v>
      </c>
      <c r="AJ14" s="30">
        <f t="shared" si="21"/>
        <v>272</v>
      </c>
      <c r="AK14" s="31">
        <f t="shared" si="22"/>
        <v>10</v>
      </c>
    </row>
    <row r="15" spans="1:38" ht="24.9" customHeight="1" thickBot="1" x14ac:dyDescent="0.3">
      <c r="A15" s="35">
        <f t="shared" si="10"/>
        <v>8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228</v>
      </c>
      <c r="AI15" s="29">
        <f>'8.Spieltag'!AK15</f>
        <v>8</v>
      </c>
      <c r="AJ15" s="30">
        <f t="shared" si="21"/>
        <v>273</v>
      </c>
      <c r="AK15" s="31">
        <f t="shared" si="22"/>
        <v>8</v>
      </c>
      <c r="AL15" s="1"/>
    </row>
    <row r="16" spans="1:38" ht="24.9" customHeight="1" thickBot="1" x14ac:dyDescent="0.3">
      <c r="A16" s="35">
        <f t="shared" si="10"/>
        <v>3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232</v>
      </c>
      <c r="AI16" s="29">
        <f>'8.Spieltag'!AK16</f>
        <v>3</v>
      </c>
      <c r="AJ16" s="30">
        <f t="shared" si="21"/>
        <v>277</v>
      </c>
      <c r="AK16" s="31">
        <f t="shared" si="22"/>
        <v>3</v>
      </c>
      <c r="AL16" s="1"/>
    </row>
    <row r="17" spans="1:38" ht="24.9" customHeight="1" thickBot="1" x14ac:dyDescent="0.3">
      <c r="A17" s="35">
        <f t="shared" si="10"/>
        <v>15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209</v>
      </c>
      <c r="AI17" s="29">
        <f>'8.Spieltag'!AK17</f>
        <v>15</v>
      </c>
      <c r="AJ17" s="30">
        <f t="shared" si="21"/>
        <v>254</v>
      </c>
      <c r="AK17" s="31">
        <f t="shared" si="22"/>
        <v>15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237</v>
      </c>
      <c r="AI18" s="29">
        <f>'8.Spieltag'!AK18</f>
        <v>1</v>
      </c>
      <c r="AJ18" s="30">
        <f t="shared" si="21"/>
        <v>282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229</v>
      </c>
      <c r="AI19" s="29">
        <f>'8.Spieltag'!AK19</f>
        <v>7</v>
      </c>
      <c r="AJ19" s="30">
        <f t="shared" si="21"/>
        <v>274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2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235</v>
      </c>
      <c r="AI20" s="29">
        <f>'8.Spieltag'!AK20</f>
        <v>2</v>
      </c>
      <c r="AJ20" s="30">
        <f t="shared" si="21"/>
        <v>280</v>
      </c>
      <c r="AK20" s="31">
        <f t="shared" si="22"/>
        <v>2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223</v>
      </c>
      <c r="AI21" s="29">
        <f>'8.Spieltag'!AK21</f>
        <v>12</v>
      </c>
      <c r="AJ21" s="30">
        <f t="shared" si="21"/>
        <v>268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21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172</v>
      </c>
      <c r="AI22" s="29">
        <f>'8.Spieltag'!AK22</f>
        <v>21</v>
      </c>
      <c r="AJ22" s="30">
        <f t="shared" si="21"/>
        <v>217</v>
      </c>
      <c r="AK22" s="31">
        <f t="shared" si="22"/>
        <v>21</v>
      </c>
      <c r="AL22" s="1"/>
    </row>
    <row r="23" spans="1:38" ht="24.9" customHeight="1" thickBot="1" x14ac:dyDescent="0.3">
      <c r="A23" s="35">
        <f t="shared" si="10"/>
        <v>4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231</v>
      </c>
      <c r="AI23" s="29">
        <f>'8.Spieltag'!AK23</f>
        <v>4</v>
      </c>
      <c r="AJ23" s="30">
        <f t="shared" si="21"/>
        <v>276</v>
      </c>
      <c r="AK23" s="31">
        <f t="shared" si="22"/>
        <v>4</v>
      </c>
      <c r="AL23" s="1"/>
    </row>
    <row r="24" spans="1:38" ht="24.9" customHeight="1" thickBot="1" x14ac:dyDescent="0.3">
      <c r="A24" s="35">
        <f t="shared" si="10"/>
        <v>18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188</v>
      </c>
      <c r="AI24" s="29">
        <f>'8.Spieltag'!AK24</f>
        <v>18</v>
      </c>
      <c r="AJ24" s="30">
        <f t="shared" si="21"/>
        <v>233</v>
      </c>
      <c r="AK24" s="31">
        <f t="shared" si="22"/>
        <v>18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158</v>
      </c>
      <c r="AI25" s="29">
        <f>'8.Spieltag'!AK25</f>
        <v>23</v>
      </c>
      <c r="AJ25" s="30">
        <f t="shared" si="21"/>
        <v>203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14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214</v>
      </c>
      <c r="AI26" s="29">
        <f>'8.Spieltag'!AK26</f>
        <v>14</v>
      </c>
      <c r="AJ26" s="30">
        <f t="shared" si="21"/>
        <v>259</v>
      </c>
      <c r="AK26" s="31">
        <f t="shared" si="22"/>
        <v>14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231</v>
      </c>
      <c r="AI27" s="29">
        <f>'8.Spieltag'!AK27</f>
        <v>4</v>
      </c>
      <c r="AJ27" s="30">
        <f t="shared" si="21"/>
        <v>276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15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209</v>
      </c>
      <c r="AI28" s="29">
        <f>'8.Spieltag'!AK28</f>
        <v>15</v>
      </c>
      <c r="AJ28" s="30">
        <f t="shared" si="21"/>
        <v>254</v>
      </c>
      <c r="AK28" s="31">
        <f t="shared" si="22"/>
        <v>15</v>
      </c>
      <c r="AL28" s="1"/>
    </row>
    <row r="29" spans="1:38" ht="24.9" customHeight="1" thickBot="1" x14ac:dyDescent="0.3">
      <c r="A29" s="35">
        <f t="shared" si="10"/>
        <v>17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196</v>
      </c>
      <c r="AI29" s="29">
        <f>'8.Spieltag'!AK29</f>
        <v>17</v>
      </c>
      <c r="AJ29" s="30">
        <f t="shared" si="21"/>
        <v>241</v>
      </c>
      <c r="AK29" s="31">
        <f t="shared" si="22"/>
        <v>17</v>
      </c>
      <c r="AL29" s="1"/>
    </row>
    <row r="30" spans="1:38" ht="28.2" customHeight="1" thickBot="1" x14ac:dyDescent="0.3">
      <c r="A30" s="35">
        <f t="shared" si="10"/>
        <v>11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11</v>
      </c>
      <c r="AJ30" s="30">
        <f t="shared" si="21"/>
        <v>270</v>
      </c>
      <c r="AK30" s="31">
        <f t="shared" si="22"/>
        <v>11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179</v>
      </c>
      <c r="AI31" s="29">
        <f>'8.Spieltag'!AK31</f>
        <v>19</v>
      </c>
      <c r="AJ31" s="30">
        <f t="shared" si="21"/>
        <v>224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8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228</v>
      </c>
      <c r="AI32" s="29">
        <f>'8.Spieltag'!AK32</f>
        <v>8</v>
      </c>
      <c r="AJ32" s="30">
        <f t="shared" si="21"/>
        <v>273</v>
      </c>
      <c r="AK32" s="31">
        <f t="shared" si="22"/>
        <v>8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166</v>
      </c>
      <c r="AI33" s="29">
        <f>'8.Spieltag'!AK33</f>
        <v>22</v>
      </c>
      <c r="AJ33" s="30">
        <f t="shared" ref="AJ33" si="33">AG33+AH33</f>
        <v>211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20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178</v>
      </c>
      <c r="AI34" s="29">
        <f>'8.Spieltag'!AK34</f>
        <v>20</v>
      </c>
      <c r="AJ34" s="30">
        <f t="shared" ref="AJ34" si="45">AG34+AH34</f>
        <v>223</v>
      </c>
      <c r="AK34" s="31">
        <f t="shared" si="22"/>
        <v>20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06" priority="16">
      <formula>($AG11&gt;40)</formula>
    </cfRule>
  </conditionalFormatting>
  <conditionalFormatting sqref="B31:B32">
    <cfRule type="expression" dxfId="105" priority="7">
      <formula>($AG31&gt;40)</formula>
    </cfRule>
  </conditionalFormatting>
  <conditionalFormatting sqref="B33:B34">
    <cfRule type="expression" dxfId="104" priority="5">
      <formula>($AG33&gt;40)</formula>
    </cfRule>
  </conditionalFormatting>
  <conditionalFormatting sqref="AG1:AG1048576">
    <cfRule type="top10" dxfId="103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45</v>
      </c>
      <c r="C1" s="70" t="s">
        <v>61</v>
      </c>
      <c r="D1" s="71"/>
      <c r="E1" s="71"/>
      <c r="F1" s="70" t="s">
        <v>14</v>
      </c>
      <c r="G1" s="71"/>
      <c r="H1" s="71"/>
      <c r="I1" s="70" t="s">
        <v>19</v>
      </c>
      <c r="J1" s="71"/>
      <c r="K1" s="71"/>
      <c r="L1" s="70" t="s">
        <v>62</v>
      </c>
      <c r="M1" s="71"/>
      <c r="N1" s="71"/>
      <c r="O1" s="70" t="s">
        <v>66</v>
      </c>
      <c r="P1" s="71"/>
      <c r="Q1" s="71"/>
      <c r="R1" s="70" t="s">
        <v>60</v>
      </c>
      <c r="S1" s="71"/>
      <c r="T1" s="71"/>
      <c r="U1" s="70" t="s">
        <v>12</v>
      </c>
      <c r="V1" s="71"/>
      <c r="W1" s="71"/>
      <c r="X1" s="70" t="s">
        <v>104</v>
      </c>
      <c r="Y1" s="71"/>
      <c r="Z1" s="71"/>
      <c r="AA1" s="70" t="s">
        <v>65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16</v>
      </c>
      <c r="D3" s="73"/>
      <c r="E3" s="74"/>
      <c r="F3" s="69" t="s">
        <v>13</v>
      </c>
      <c r="G3" s="73"/>
      <c r="H3" s="74"/>
      <c r="I3" s="69" t="s">
        <v>103</v>
      </c>
      <c r="J3" s="73"/>
      <c r="K3" s="74"/>
      <c r="L3" s="69" t="s">
        <v>17</v>
      </c>
      <c r="M3" s="73"/>
      <c r="N3" s="74"/>
      <c r="O3" s="69" t="s">
        <v>64</v>
      </c>
      <c r="P3" s="73"/>
      <c r="Q3" s="74"/>
      <c r="R3" s="69" t="s">
        <v>22</v>
      </c>
      <c r="S3" s="73"/>
      <c r="T3" s="74"/>
      <c r="U3" s="69" t="s">
        <v>18</v>
      </c>
      <c r="V3" s="73"/>
      <c r="W3" s="74"/>
      <c r="X3" s="69" t="s">
        <v>15</v>
      </c>
      <c r="Y3" s="73"/>
      <c r="Z3" s="74"/>
      <c r="AA3" s="69" t="s">
        <v>63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218</v>
      </c>
      <c r="AI11" s="29">
        <f>'8.Spieltag'!AK11</f>
        <v>13</v>
      </c>
      <c r="AJ11" s="30">
        <f t="shared" ref="AJ11" si="9">AG11+AH11</f>
        <v>263</v>
      </c>
      <c r="AK11" s="31">
        <f>RANK(AJ11,$AJ$11:$AJ$34)</f>
        <v>13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67</v>
      </c>
      <c r="AI12" s="29">
        <f>'8.Spieltag'!AK12</f>
        <v>24</v>
      </c>
      <c r="AJ12" s="30">
        <f t="shared" ref="AJ12:AJ32" si="21">AG12+AH12</f>
        <v>112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6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230</v>
      </c>
      <c r="AI13" s="29">
        <f>'8.Spieltag'!AK13</f>
        <v>6</v>
      </c>
      <c r="AJ13" s="30">
        <f t="shared" si="21"/>
        <v>275</v>
      </c>
      <c r="AK13" s="31">
        <f t="shared" si="22"/>
        <v>6</v>
      </c>
    </row>
    <row r="14" spans="1:38" ht="24.9" customHeight="1" thickBot="1" x14ac:dyDescent="0.3">
      <c r="A14" s="35">
        <f t="shared" si="10"/>
        <v>10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227</v>
      </c>
      <c r="AI14" s="29">
        <f>'8.Spieltag'!AK14</f>
        <v>10</v>
      </c>
      <c r="AJ14" s="30">
        <f t="shared" si="21"/>
        <v>272</v>
      </c>
      <c r="AK14" s="31">
        <f t="shared" si="22"/>
        <v>10</v>
      </c>
    </row>
    <row r="15" spans="1:38" ht="24.9" customHeight="1" thickBot="1" x14ac:dyDescent="0.3">
      <c r="A15" s="35">
        <f t="shared" si="10"/>
        <v>8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228</v>
      </c>
      <c r="AI15" s="29">
        <f>'8.Spieltag'!AK15</f>
        <v>8</v>
      </c>
      <c r="AJ15" s="30">
        <f t="shared" si="21"/>
        <v>273</v>
      </c>
      <c r="AK15" s="31">
        <f t="shared" si="22"/>
        <v>8</v>
      </c>
      <c r="AL15" s="1"/>
    </row>
    <row r="16" spans="1:38" ht="24.9" customHeight="1" thickBot="1" x14ac:dyDescent="0.3">
      <c r="A16" s="35">
        <f t="shared" si="10"/>
        <v>3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232</v>
      </c>
      <c r="AI16" s="29">
        <f>'8.Spieltag'!AK16</f>
        <v>3</v>
      </c>
      <c r="AJ16" s="30">
        <f t="shared" si="21"/>
        <v>277</v>
      </c>
      <c r="AK16" s="31">
        <f t="shared" si="22"/>
        <v>3</v>
      </c>
      <c r="AL16" s="1"/>
    </row>
    <row r="17" spans="1:38" ht="24.9" customHeight="1" thickBot="1" x14ac:dyDescent="0.3">
      <c r="A17" s="35">
        <f t="shared" si="10"/>
        <v>15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209</v>
      </c>
      <c r="AI17" s="29">
        <f>'8.Spieltag'!AK17</f>
        <v>15</v>
      </c>
      <c r="AJ17" s="30">
        <f t="shared" si="21"/>
        <v>254</v>
      </c>
      <c r="AK17" s="31">
        <f t="shared" si="22"/>
        <v>15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237</v>
      </c>
      <c r="AI18" s="29">
        <f>'8.Spieltag'!AK18</f>
        <v>1</v>
      </c>
      <c r="AJ18" s="30">
        <f t="shared" si="21"/>
        <v>282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229</v>
      </c>
      <c r="AI19" s="29">
        <f>'8.Spieltag'!AK19</f>
        <v>7</v>
      </c>
      <c r="AJ19" s="30">
        <f t="shared" si="21"/>
        <v>274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2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235</v>
      </c>
      <c r="AI20" s="29">
        <f>'8.Spieltag'!AK20</f>
        <v>2</v>
      </c>
      <c r="AJ20" s="30">
        <f t="shared" si="21"/>
        <v>280</v>
      </c>
      <c r="AK20" s="31">
        <f t="shared" si="22"/>
        <v>2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223</v>
      </c>
      <c r="AI21" s="29">
        <f>'8.Spieltag'!AK21</f>
        <v>12</v>
      </c>
      <c r="AJ21" s="30">
        <f t="shared" si="21"/>
        <v>268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21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172</v>
      </c>
      <c r="AI22" s="29">
        <f>'8.Spieltag'!AK22</f>
        <v>21</v>
      </c>
      <c r="AJ22" s="30">
        <f t="shared" si="21"/>
        <v>217</v>
      </c>
      <c r="AK22" s="31">
        <f t="shared" si="22"/>
        <v>21</v>
      </c>
      <c r="AL22" s="1"/>
    </row>
    <row r="23" spans="1:38" ht="24.9" customHeight="1" thickBot="1" x14ac:dyDescent="0.3">
      <c r="A23" s="35">
        <f t="shared" si="10"/>
        <v>4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231</v>
      </c>
      <c r="AI23" s="29">
        <f>'8.Spieltag'!AK23</f>
        <v>4</v>
      </c>
      <c r="AJ23" s="30">
        <f t="shared" si="21"/>
        <v>276</v>
      </c>
      <c r="AK23" s="31">
        <f t="shared" si="22"/>
        <v>4</v>
      </c>
      <c r="AL23" s="1"/>
    </row>
    <row r="24" spans="1:38" ht="24.9" customHeight="1" thickBot="1" x14ac:dyDescent="0.3">
      <c r="A24" s="35">
        <f t="shared" si="10"/>
        <v>18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188</v>
      </c>
      <c r="AI24" s="29">
        <f>'8.Spieltag'!AK24</f>
        <v>18</v>
      </c>
      <c r="AJ24" s="30">
        <f t="shared" si="21"/>
        <v>233</v>
      </c>
      <c r="AK24" s="31">
        <f t="shared" si="22"/>
        <v>18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158</v>
      </c>
      <c r="AI25" s="29">
        <f>'8.Spieltag'!AK25</f>
        <v>23</v>
      </c>
      <c r="AJ25" s="30">
        <f t="shared" si="21"/>
        <v>203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14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214</v>
      </c>
      <c r="AI26" s="29">
        <f>'8.Spieltag'!AK26</f>
        <v>14</v>
      </c>
      <c r="AJ26" s="30">
        <f t="shared" si="21"/>
        <v>259</v>
      </c>
      <c r="AK26" s="31">
        <f t="shared" si="22"/>
        <v>14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231</v>
      </c>
      <c r="AI27" s="29">
        <f>'8.Spieltag'!AK27</f>
        <v>4</v>
      </c>
      <c r="AJ27" s="30">
        <f t="shared" si="21"/>
        <v>276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15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209</v>
      </c>
      <c r="AI28" s="29">
        <f>'8.Spieltag'!AK28</f>
        <v>15</v>
      </c>
      <c r="AJ28" s="30">
        <f t="shared" si="21"/>
        <v>254</v>
      </c>
      <c r="AK28" s="31">
        <f t="shared" si="22"/>
        <v>15</v>
      </c>
      <c r="AL28" s="1"/>
    </row>
    <row r="29" spans="1:38" ht="24.9" customHeight="1" thickBot="1" x14ac:dyDescent="0.3">
      <c r="A29" s="35">
        <f t="shared" si="10"/>
        <v>17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196</v>
      </c>
      <c r="AI29" s="29">
        <f>'8.Spieltag'!AK29</f>
        <v>17</v>
      </c>
      <c r="AJ29" s="30">
        <f t="shared" si="21"/>
        <v>241</v>
      </c>
      <c r="AK29" s="31">
        <f t="shared" si="22"/>
        <v>17</v>
      </c>
      <c r="AL29" s="1"/>
    </row>
    <row r="30" spans="1:38" ht="28.2" customHeight="1" thickBot="1" x14ac:dyDescent="0.3">
      <c r="A30" s="35">
        <f t="shared" si="10"/>
        <v>11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11</v>
      </c>
      <c r="AJ30" s="30">
        <f t="shared" si="21"/>
        <v>270</v>
      </c>
      <c r="AK30" s="31">
        <f t="shared" si="22"/>
        <v>11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179</v>
      </c>
      <c r="AI31" s="29">
        <f>'8.Spieltag'!AK31</f>
        <v>19</v>
      </c>
      <c r="AJ31" s="30">
        <f t="shared" si="21"/>
        <v>224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8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228</v>
      </c>
      <c r="AI32" s="29">
        <f>'8.Spieltag'!AK32</f>
        <v>8</v>
      </c>
      <c r="AJ32" s="30">
        <f t="shared" si="21"/>
        <v>273</v>
      </c>
      <c r="AK32" s="31">
        <f t="shared" si="22"/>
        <v>8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166</v>
      </c>
      <c r="AI33" s="29">
        <f>'8.Spieltag'!AK33</f>
        <v>22</v>
      </c>
      <c r="AJ33" s="30">
        <f t="shared" ref="AJ33" si="33">AG33+AH33</f>
        <v>211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20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178</v>
      </c>
      <c r="AI34" s="29">
        <f>'8.Spieltag'!AK34</f>
        <v>20</v>
      </c>
      <c r="AJ34" s="30">
        <f t="shared" ref="AJ34" si="45">AG34+AH34</f>
        <v>223</v>
      </c>
      <c r="AK34" s="31">
        <f t="shared" si="22"/>
        <v>20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02" priority="16">
      <formula>($AG11&gt;40)</formula>
    </cfRule>
  </conditionalFormatting>
  <conditionalFormatting sqref="B31:B32">
    <cfRule type="expression" dxfId="101" priority="7">
      <formula>($AG31&gt;40)</formula>
    </cfRule>
  </conditionalFormatting>
  <conditionalFormatting sqref="B33:B34">
    <cfRule type="expression" dxfId="100" priority="5">
      <formula>($AG33&gt;40)</formula>
    </cfRule>
  </conditionalFormatting>
  <conditionalFormatting sqref="AG1:AG1048576">
    <cfRule type="top10" dxfId="99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46</v>
      </c>
      <c r="C1" s="70" t="s">
        <v>103</v>
      </c>
      <c r="D1" s="71"/>
      <c r="E1" s="71"/>
      <c r="F1" s="70" t="s">
        <v>16</v>
      </c>
      <c r="G1" s="71"/>
      <c r="H1" s="71"/>
      <c r="I1" s="70" t="s">
        <v>66</v>
      </c>
      <c r="J1" s="71"/>
      <c r="K1" s="71"/>
      <c r="L1" s="70" t="s">
        <v>15</v>
      </c>
      <c r="M1" s="71"/>
      <c r="N1" s="71"/>
      <c r="O1" s="70" t="s">
        <v>63</v>
      </c>
      <c r="P1" s="71"/>
      <c r="Q1" s="71"/>
      <c r="R1" s="70" t="s">
        <v>18</v>
      </c>
      <c r="S1" s="71"/>
      <c r="T1" s="71"/>
      <c r="U1" s="70" t="s">
        <v>13</v>
      </c>
      <c r="V1" s="71"/>
      <c r="W1" s="71"/>
      <c r="X1" s="70" t="s">
        <v>22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19</v>
      </c>
      <c r="G3" s="73"/>
      <c r="H3" s="74"/>
      <c r="I3" s="69" t="s">
        <v>104</v>
      </c>
      <c r="J3" s="73"/>
      <c r="K3" s="74"/>
      <c r="L3" s="69" t="s">
        <v>60</v>
      </c>
      <c r="M3" s="73"/>
      <c r="N3" s="74"/>
      <c r="O3" s="69" t="s">
        <v>17</v>
      </c>
      <c r="P3" s="73"/>
      <c r="Q3" s="74"/>
      <c r="R3" s="69" t="s">
        <v>62</v>
      </c>
      <c r="S3" s="73"/>
      <c r="T3" s="74"/>
      <c r="U3" s="69" t="s">
        <v>12</v>
      </c>
      <c r="V3" s="73"/>
      <c r="W3" s="74"/>
      <c r="X3" s="69" t="s">
        <v>14</v>
      </c>
      <c r="Y3" s="73"/>
      <c r="Z3" s="74"/>
      <c r="AA3" s="69" t="s">
        <v>61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218</v>
      </c>
      <c r="AI11" s="29">
        <f>'8.Spieltag'!AK11</f>
        <v>13</v>
      </c>
      <c r="AJ11" s="30">
        <f t="shared" ref="AJ11" si="9">AG11+AH11</f>
        <v>263</v>
      </c>
      <c r="AK11" s="31">
        <f>RANK(AJ11,$AJ$11:$AJ$34)</f>
        <v>13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67</v>
      </c>
      <c r="AI12" s="29">
        <f>'8.Spieltag'!AK12</f>
        <v>24</v>
      </c>
      <c r="AJ12" s="30">
        <f t="shared" ref="AJ12:AJ32" si="21">AG12+AH12</f>
        <v>112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6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230</v>
      </c>
      <c r="AI13" s="29">
        <f>'8.Spieltag'!AK13</f>
        <v>6</v>
      </c>
      <c r="AJ13" s="30">
        <f t="shared" si="21"/>
        <v>275</v>
      </c>
      <c r="AK13" s="31">
        <f t="shared" si="22"/>
        <v>6</v>
      </c>
    </row>
    <row r="14" spans="1:38" ht="24.9" customHeight="1" thickBot="1" x14ac:dyDescent="0.3">
      <c r="A14" s="35">
        <f t="shared" si="10"/>
        <v>10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227</v>
      </c>
      <c r="AI14" s="29">
        <f>'8.Spieltag'!AK14</f>
        <v>10</v>
      </c>
      <c r="AJ14" s="30">
        <f t="shared" si="21"/>
        <v>272</v>
      </c>
      <c r="AK14" s="31">
        <f t="shared" si="22"/>
        <v>10</v>
      </c>
    </row>
    <row r="15" spans="1:38" ht="24.9" customHeight="1" thickBot="1" x14ac:dyDescent="0.3">
      <c r="A15" s="35">
        <f t="shared" si="10"/>
        <v>8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228</v>
      </c>
      <c r="AI15" s="29">
        <f>'8.Spieltag'!AK15</f>
        <v>8</v>
      </c>
      <c r="AJ15" s="30">
        <f t="shared" si="21"/>
        <v>273</v>
      </c>
      <c r="AK15" s="31">
        <f t="shared" si="22"/>
        <v>8</v>
      </c>
      <c r="AL15" s="1"/>
    </row>
    <row r="16" spans="1:38" ht="24.9" customHeight="1" thickBot="1" x14ac:dyDescent="0.3">
      <c r="A16" s="35">
        <f t="shared" si="10"/>
        <v>3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232</v>
      </c>
      <c r="AI16" s="29">
        <f>'8.Spieltag'!AK16</f>
        <v>3</v>
      </c>
      <c r="AJ16" s="30">
        <f t="shared" si="21"/>
        <v>277</v>
      </c>
      <c r="AK16" s="31">
        <f t="shared" si="22"/>
        <v>3</v>
      </c>
      <c r="AL16" s="1"/>
    </row>
    <row r="17" spans="1:38" ht="24.9" customHeight="1" thickBot="1" x14ac:dyDescent="0.3">
      <c r="A17" s="35">
        <f t="shared" si="10"/>
        <v>15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209</v>
      </c>
      <c r="AI17" s="29">
        <f>'8.Spieltag'!AK17</f>
        <v>15</v>
      </c>
      <c r="AJ17" s="30">
        <f t="shared" si="21"/>
        <v>254</v>
      </c>
      <c r="AK17" s="31">
        <f t="shared" si="22"/>
        <v>15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237</v>
      </c>
      <c r="AI18" s="29">
        <f>'8.Spieltag'!AK18</f>
        <v>1</v>
      </c>
      <c r="AJ18" s="30">
        <f t="shared" si="21"/>
        <v>282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229</v>
      </c>
      <c r="AI19" s="29">
        <f>'8.Spieltag'!AK19</f>
        <v>7</v>
      </c>
      <c r="AJ19" s="30">
        <f t="shared" si="21"/>
        <v>274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2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235</v>
      </c>
      <c r="AI20" s="29">
        <f>'8.Spieltag'!AK20</f>
        <v>2</v>
      </c>
      <c r="AJ20" s="30">
        <f t="shared" si="21"/>
        <v>280</v>
      </c>
      <c r="AK20" s="31">
        <f t="shared" si="22"/>
        <v>2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223</v>
      </c>
      <c r="AI21" s="29">
        <f>'8.Spieltag'!AK21</f>
        <v>12</v>
      </c>
      <c r="AJ21" s="30">
        <f t="shared" si="21"/>
        <v>268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21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172</v>
      </c>
      <c r="AI22" s="29">
        <f>'8.Spieltag'!AK22</f>
        <v>21</v>
      </c>
      <c r="AJ22" s="30">
        <f t="shared" si="21"/>
        <v>217</v>
      </c>
      <c r="AK22" s="31">
        <f t="shared" si="22"/>
        <v>21</v>
      </c>
      <c r="AL22" s="1"/>
    </row>
    <row r="23" spans="1:38" ht="24.9" customHeight="1" thickBot="1" x14ac:dyDescent="0.3">
      <c r="A23" s="35">
        <f t="shared" si="10"/>
        <v>4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231</v>
      </c>
      <c r="AI23" s="29">
        <f>'8.Spieltag'!AK23</f>
        <v>4</v>
      </c>
      <c r="AJ23" s="30">
        <f t="shared" si="21"/>
        <v>276</v>
      </c>
      <c r="AK23" s="31">
        <f t="shared" si="22"/>
        <v>4</v>
      </c>
      <c r="AL23" s="1"/>
    </row>
    <row r="24" spans="1:38" ht="24.9" customHeight="1" thickBot="1" x14ac:dyDescent="0.3">
      <c r="A24" s="35">
        <f t="shared" si="10"/>
        <v>18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188</v>
      </c>
      <c r="AI24" s="29">
        <f>'8.Spieltag'!AK24</f>
        <v>18</v>
      </c>
      <c r="AJ24" s="30">
        <f t="shared" si="21"/>
        <v>233</v>
      </c>
      <c r="AK24" s="31">
        <f t="shared" si="22"/>
        <v>18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158</v>
      </c>
      <c r="AI25" s="29">
        <f>'8.Spieltag'!AK25</f>
        <v>23</v>
      </c>
      <c r="AJ25" s="30">
        <f t="shared" si="21"/>
        <v>203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14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214</v>
      </c>
      <c r="AI26" s="29">
        <f>'8.Spieltag'!AK26</f>
        <v>14</v>
      </c>
      <c r="AJ26" s="30">
        <f t="shared" si="21"/>
        <v>259</v>
      </c>
      <c r="AK26" s="31">
        <f t="shared" si="22"/>
        <v>14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231</v>
      </c>
      <c r="AI27" s="29">
        <f>'8.Spieltag'!AK27</f>
        <v>4</v>
      </c>
      <c r="AJ27" s="30">
        <f t="shared" si="21"/>
        <v>276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15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209</v>
      </c>
      <c r="AI28" s="29">
        <f>'8.Spieltag'!AK28</f>
        <v>15</v>
      </c>
      <c r="AJ28" s="30">
        <f t="shared" si="21"/>
        <v>254</v>
      </c>
      <c r="AK28" s="31">
        <f t="shared" si="22"/>
        <v>15</v>
      </c>
      <c r="AL28" s="1"/>
    </row>
    <row r="29" spans="1:38" ht="24.9" customHeight="1" thickBot="1" x14ac:dyDescent="0.3">
      <c r="A29" s="35">
        <f t="shared" si="10"/>
        <v>17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196</v>
      </c>
      <c r="AI29" s="29">
        <f>'8.Spieltag'!AK29</f>
        <v>17</v>
      </c>
      <c r="AJ29" s="30">
        <f t="shared" si="21"/>
        <v>241</v>
      </c>
      <c r="AK29" s="31">
        <f t="shared" si="22"/>
        <v>17</v>
      </c>
      <c r="AL29" s="1"/>
    </row>
    <row r="30" spans="1:38" ht="28.2" customHeight="1" thickBot="1" x14ac:dyDescent="0.3">
      <c r="A30" s="35">
        <f t="shared" si="10"/>
        <v>11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11</v>
      </c>
      <c r="AJ30" s="30">
        <f t="shared" si="21"/>
        <v>270</v>
      </c>
      <c r="AK30" s="31">
        <f t="shared" si="22"/>
        <v>11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179</v>
      </c>
      <c r="AI31" s="29">
        <f>'8.Spieltag'!AK31</f>
        <v>19</v>
      </c>
      <c r="AJ31" s="30">
        <f t="shared" si="21"/>
        <v>224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8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228</v>
      </c>
      <c r="AI32" s="29">
        <f>'8.Spieltag'!AK32</f>
        <v>8</v>
      </c>
      <c r="AJ32" s="30">
        <f t="shared" si="21"/>
        <v>273</v>
      </c>
      <c r="AK32" s="31">
        <f t="shared" si="22"/>
        <v>8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166</v>
      </c>
      <c r="AI33" s="29">
        <f>'8.Spieltag'!AK33</f>
        <v>22</v>
      </c>
      <c r="AJ33" s="30">
        <f t="shared" ref="AJ33" si="33">AG33+AH33</f>
        <v>211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20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178</v>
      </c>
      <c r="AI34" s="29">
        <f>'8.Spieltag'!AK34</f>
        <v>20</v>
      </c>
      <c r="AJ34" s="30">
        <f t="shared" ref="AJ34" si="45">AG34+AH34</f>
        <v>223</v>
      </c>
      <c r="AK34" s="31">
        <f t="shared" si="22"/>
        <v>20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98" priority="16">
      <formula>($AG11&gt;40)</formula>
    </cfRule>
  </conditionalFormatting>
  <conditionalFormatting sqref="B31:B32">
    <cfRule type="expression" dxfId="97" priority="7">
      <formula>($AG31&gt;40)</formula>
    </cfRule>
  </conditionalFormatting>
  <conditionalFormatting sqref="B33:B34">
    <cfRule type="expression" dxfId="96" priority="5">
      <formula>($AG33&gt;40)</formula>
    </cfRule>
  </conditionalFormatting>
  <conditionalFormatting sqref="AG1:AG1048576">
    <cfRule type="top10" dxfId="95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47</v>
      </c>
      <c r="C1" s="70" t="s">
        <v>62</v>
      </c>
      <c r="D1" s="71"/>
      <c r="E1" s="71"/>
      <c r="F1" s="70" t="s">
        <v>60</v>
      </c>
      <c r="G1" s="71"/>
      <c r="H1" s="71"/>
      <c r="I1" s="70" t="s">
        <v>19</v>
      </c>
      <c r="J1" s="71"/>
      <c r="K1" s="71"/>
      <c r="L1" s="70" t="s">
        <v>12</v>
      </c>
      <c r="M1" s="71"/>
      <c r="N1" s="71"/>
      <c r="O1" s="70" t="s">
        <v>14</v>
      </c>
      <c r="P1" s="71"/>
      <c r="Q1" s="71"/>
      <c r="R1" s="70" t="s">
        <v>65</v>
      </c>
      <c r="S1" s="71"/>
      <c r="T1" s="71"/>
      <c r="U1" s="70" t="s">
        <v>17</v>
      </c>
      <c r="V1" s="71"/>
      <c r="W1" s="71"/>
      <c r="X1" s="70" t="s">
        <v>104</v>
      </c>
      <c r="Y1" s="71"/>
      <c r="Z1" s="71"/>
      <c r="AA1" s="70" t="s">
        <v>61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15</v>
      </c>
      <c r="D3" s="73"/>
      <c r="E3" s="74"/>
      <c r="F3" s="69" t="s">
        <v>13</v>
      </c>
      <c r="G3" s="73"/>
      <c r="H3" s="74"/>
      <c r="I3" s="69" t="s">
        <v>66</v>
      </c>
      <c r="J3" s="73"/>
      <c r="K3" s="74"/>
      <c r="L3" s="69" t="s">
        <v>63</v>
      </c>
      <c r="M3" s="73"/>
      <c r="N3" s="74"/>
      <c r="O3" s="69" t="s">
        <v>103</v>
      </c>
      <c r="P3" s="73"/>
      <c r="Q3" s="74"/>
      <c r="R3" s="69" t="s">
        <v>64</v>
      </c>
      <c r="S3" s="73"/>
      <c r="T3" s="74"/>
      <c r="U3" s="69" t="s">
        <v>22</v>
      </c>
      <c r="V3" s="73"/>
      <c r="W3" s="74"/>
      <c r="X3" s="69" t="s">
        <v>16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218</v>
      </c>
      <c r="AI11" s="29">
        <f>'8.Spieltag'!AK11</f>
        <v>13</v>
      </c>
      <c r="AJ11" s="30">
        <f t="shared" ref="AJ11" si="9">AG11+AH11</f>
        <v>263</v>
      </c>
      <c r="AK11" s="31">
        <f>RANK(AJ11,$AJ$11:$AJ$34)</f>
        <v>13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67</v>
      </c>
      <c r="AI12" s="29">
        <f>'8.Spieltag'!AK12</f>
        <v>24</v>
      </c>
      <c r="AJ12" s="30">
        <f t="shared" ref="AJ12:AJ32" si="21">AG12+AH12</f>
        <v>112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6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230</v>
      </c>
      <c r="AI13" s="29">
        <f>'8.Spieltag'!AK13</f>
        <v>6</v>
      </c>
      <c r="AJ13" s="30">
        <f t="shared" si="21"/>
        <v>275</v>
      </c>
      <c r="AK13" s="31">
        <f t="shared" si="22"/>
        <v>6</v>
      </c>
    </row>
    <row r="14" spans="1:38" ht="24.9" customHeight="1" thickBot="1" x14ac:dyDescent="0.3">
      <c r="A14" s="35">
        <f t="shared" si="10"/>
        <v>10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227</v>
      </c>
      <c r="AI14" s="29">
        <f>'8.Spieltag'!AK14</f>
        <v>10</v>
      </c>
      <c r="AJ14" s="30">
        <f t="shared" si="21"/>
        <v>272</v>
      </c>
      <c r="AK14" s="31">
        <f t="shared" si="22"/>
        <v>10</v>
      </c>
    </row>
    <row r="15" spans="1:38" ht="24.9" customHeight="1" thickBot="1" x14ac:dyDescent="0.3">
      <c r="A15" s="35">
        <f t="shared" si="10"/>
        <v>8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228</v>
      </c>
      <c r="AI15" s="29">
        <f>'8.Spieltag'!AK15</f>
        <v>8</v>
      </c>
      <c r="AJ15" s="30">
        <f t="shared" si="21"/>
        <v>273</v>
      </c>
      <c r="AK15" s="31">
        <f t="shared" si="22"/>
        <v>8</v>
      </c>
      <c r="AL15" s="1"/>
    </row>
    <row r="16" spans="1:38" ht="24.9" customHeight="1" thickBot="1" x14ac:dyDescent="0.3">
      <c r="A16" s="35">
        <f t="shared" si="10"/>
        <v>3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232</v>
      </c>
      <c r="AI16" s="29">
        <f>'8.Spieltag'!AK16</f>
        <v>3</v>
      </c>
      <c r="AJ16" s="30">
        <f t="shared" si="21"/>
        <v>277</v>
      </c>
      <c r="AK16" s="31">
        <f t="shared" si="22"/>
        <v>3</v>
      </c>
      <c r="AL16" s="1"/>
    </row>
    <row r="17" spans="1:38" ht="24.9" customHeight="1" thickBot="1" x14ac:dyDescent="0.3">
      <c r="A17" s="35">
        <f t="shared" si="10"/>
        <v>15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209</v>
      </c>
      <c r="AI17" s="29">
        <f>'8.Spieltag'!AK17</f>
        <v>15</v>
      </c>
      <c r="AJ17" s="30">
        <f t="shared" si="21"/>
        <v>254</v>
      </c>
      <c r="AK17" s="31">
        <f t="shared" si="22"/>
        <v>15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237</v>
      </c>
      <c r="AI18" s="29">
        <f>'8.Spieltag'!AK18</f>
        <v>1</v>
      </c>
      <c r="AJ18" s="30">
        <f t="shared" si="21"/>
        <v>282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229</v>
      </c>
      <c r="AI19" s="29">
        <f>'8.Spieltag'!AK19</f>
        <v>7</v>
      </c>
      <c r="AJ19" s="30">
        <f t="shared" si="21"/>
        <v>274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2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235</v>
      </c>
      <c r="AI20" s="29">
        <f>'8.Spieltag'!AK20</f>
        <v>2</v>
      </c>
      <c r="AJ20" s="30">
        <f t="shared" si="21"/>
        <v>280</v>
      </c>
      <c r="AK20" s="31">
        <f t="shared" si="22"/>
        <v>2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223</v>
      </c>
      <c r="AI21" s="29">
        <f>'8.Spieltag'!AK21</f>
        <v>12</v>
      </c>
      <c r="AJ21" s="30">
        <f t="shared" si="21"/>
        <v>268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21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172</v>
      </c>
      <c r="AI22" s="29">
        <f>'8.Spieltag'!AK22</f>
        <v>21</v>
      </c>
      <c r="AJ22" s="30">
        <f t="shared" si="21"/>
        <v>217</v>
      </c>
      <c r="AK22" s="31">
        <f t="shared" si="22"/>
        <v>21</v>
      </c>
      <c r="AL22" s="1"/>
    </row>
    <row r="23" spans="1:38" ht="24.9" customHeight="1" thickBot="1" x14ac:dyDescent="0.3">
      <c r="A23" s="35">
        <f t="shared" si="10"/>
        <v>4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231</v>
      </c>
      <c r="AI23" s="29">
        <f>'8.Spieltag'!AK23</f>
        <v>4</v>
      </c>
      <c r="AJ23" s="30">
        <f t="shared" si="21"/>
        <v>276</v>
      </c>
      <c r="AK23" s="31">
        <f t="shared" si="22"/>
        <v>4</v>
      </c>
      <c r="AL23" s="1"/>
    </row>
    <row r="24" spans="1:38" ht="24.9" customHeight="1" thickBot="1" x14ac:dyDescent="0.3">
      <c r="A24" s="35">
        <f t="shared" si="10"/>
        <v>18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188</v>
      </c>
      <c r="AI24" s="29">
        <f>'8.Spieltag'!AK24</f>
        <v>18</v>
      </c>
      <c r="AJ24" s="30">
        <f t="shared" si="21"/>
        <v>233</v>
      </c>
      <c r="AK24" s="31">
        <f t="shared" si="22"/>
        <v>18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158</v>
      </c>
      <c r="AI25" s="29">
        <f>'8.Spieltag'!AK25</f>
        <v>23</v>
      </c>
      <c r="AJ25" s="30">
        <f t="shared" si="21"/>
        <v>203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14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214</v>
      </c>
      <c r="AI26" s="29">
        <f>'8.Spieltag'!AK26</f>
        <v>14</v>
      </c>
      <c r="AJ26" s="30">
        <f t="shared" si="21"/>
        <v>259</v>
      </c>
      <c r="AK26" s="31">
        <f t="shared" si="22"/>
        <v>14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231</v>
      </c>
      <c r="AI27" s="29">
        <f>'8.Spieltag'!AK27</f>
        <v>4</v>
      </c>
      <c r="AJ27" s="30">
        <f t="shared" si="21"/>
        <v>276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15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209</v>
      </c>
      <c r="AI28" s="29">
        <f>'8.Spieltag'!AK28</f>
        <v>15</v>
      </c>
      <c r="AJ28" s="30">
        <f t="shared" si="21"/>
        <v>254</v>
      </c>
      <c r="AK28" s="31">
        <f t="shared" si="22"/>
        <v>15</v>
      </c>
      <c r="AL28" s="1"/>
    </row>
    <row r="29" spans="1:38" ht="24.9" customHeight="1" thickBot="1" x14ac:dyDescent="0.3">
      <c r="A29" s="35">
        <f t="shared" si="10"/>
        <v>17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196</v>
      </c>
      <c r="AI29" s="29">
        <f>'8.Spieltag'!AK29</f>
        <v>17</v>
      </c>
      <c r="AJ29" s="30">
        <f t="shared" si="21"/>
        <v>241</v>
      </c>
      <c r="AK29" s="31">
        <f t="shared" si="22"/>
        <v>17</v>
      </c>
      <c r="AL29" s="1"/>
    </row>
    <row r="30" spans="1:38" ht="28.2" customHeight="1" thickBot="1" x14ac:dyDescent="0.3">
      <c r="A30" s="35">
        <f t="shared" si="10"/>
        <v>11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11</v>
      </c>
      <c r="AJ30" s="30">
        <f t="shared" si="21"/>
        <v>270</v>
      </c>
      <c r="AK30" s="31">
        <f t="shared" si="22"/>
        <v>11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179</v>
      </c>
      <c r="AI31" s="29">
        <f>'8.Spieltag'!AK31</f>
        <v>19</v>
      </c>
      <c r="AJ31" s="30">
        <f t="shared" si="21"/>
        <v>224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8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228</v>
      </c>
      <c r="AI32" s="29">
        <f>'8.Spieltag'!AK32</f>
        <v>8</v>
      </c>
      <c r="AJ32" s="30">
        <f t="shared" si="21"/>
        <v>273</v>
      </c>
      <c r="AK32" s="31">
        <f t="shared" si="22"/>
        <v>8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166</v>
      </c>
      <c r="AI33" s="29">
        <f>'8.Spieltag'!AK33</f>
        <v>22</v>
      </c>
      <c r="AJ33" s="30">
        <f t="shared" ref="AJ33" si="33">AG33+AH33</f>
        <v>211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20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178</v>
      </c>
      <c r="AI34" s="29">
        <f>'8.Spieltag'!AK34</f>
        <v>20</v>
      </c>
      <c r="AJ34" s="30">
        <f t="shared" ref="AJ34" si="45">AG34+AH34</f>
        <v>223</v>
      </c>
      <c r="AK34" s="31">
        <f t="shared" si="22"/>
        <v>20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94" priority="16">
      <formula>($AG11&gt;40)</formula>
    </cfRule>
  </conditionalFormatting>
  <conditionalFormatting sqref="B31:B32">
    <cfRule type="expression" dxfId="93" priority="7">
      <formula>($AG31&gt;40)</formula>
    </cfRule>
  </conditionalFormatting>
  <conditionalFormatting sqref="B33:B34">
    <cfRule type="expression" dxfId="92" priority="5">
      <formula>($AG33&gt;40)</formula>
    </cfRule>
  </conditionalFormatting>
  <conditionalFormatting sqref="AG1:AG1048576">
    <cfRule type="top10" dxfId="91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48</v>
      </c>
      <c r="C1" s="70" t="s">
        <v>13</v>
      </c>
      <c r="D1" s="71"/>
      <c r="E1" s="71"/>
      <c r="F1" s="70" t="s">
        <v>22</v>
      </c>
      <c r="G1" s="71"/>
      <c r="H1" s="71"/>
      <c r="I1" s="70" t="s">
        <v>15</v>
      </c>
      <c r="J1" s="71"/>
      <c r="K1" s="71"/>
      <c r="L1" s="70" t="s">
        <v>64</v>
      </c>
      <c r="M1" s="71"/>
      <c r="N1" s="71"/>
      <c r="O1" s="70" t="s">
        <v>18</v>
      </c>
      <c r="P1" s="71"/>
      <c r="Q1" s="71"/>
      <c r="R1" s="70" t="s">
        <v>103</v>
      </c>
      <c r="S1" s="71"/>
      <c r="T1" s="71"/>
      <c r="U1" s="70" t="s">
        <v>16</v>
      </c>
      <c r="V1" s="71"/>
      <c r="W1" s="71"/>
      <c r="X1" s="70" t="s">
        <v>66</v>
      </c>
      <c r="Y1" s="71"/>
      <c r="Z1" s="71"/>
      <c r="AA1" s="70" t="s">
        <v>63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62</v>
      </c>
      <c r="D3" s="73"/>
      <c r="E3" s="74"/>
      <c r="F3" s="69" t="s">
        <v>12</v>
      </c>
      <c r="G3" s="73"/>
      <c r="H3" s="74"/>
      <c r="I3" s="69" t="s">
        <v>65</v>
      </c>
      <c r="J3" s="73"/>
      <c r="K3" s="74"/>
      <c r="L3" s="69" t="s">
        <v>19</v>
      </c>
      <c r="M3" s="73"/>
      <c r="N3" s="74"/>
      <c r="O3" s="69" t="s">
        <v>17</v>
      </c>
      <c r="P3" s="73"/>
      <c r="Q3" s="74"/>
      <c r="R3" s="69" t="s">
        <v>104</v>
      </c>
      <c r="S3" s="73"/>
      <c r="T3" s="74"/>
      <c r="U3" s="69" t="s">
        <v>14</v>
      </c>
      <c r="V3" s="73"/>
      <c r="W3" s="74"/>
      <c r="X3" s="69" t="s">
        <v>61</v>
      </c>
      <c r="Y3" s="73"/>
      <c r="Z3" s="74"/>
      <c r="AA3" s="69" t="s">
        <v>60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218</v>
      </c>
      <c r="AI11" s="29">
        <f>'8.Spieltag'!AK11</f>
        <v>13</v>
      </c>
      <c r="AJ11" s="30">
        <f t="shared" ref="AJ11" si="9">AG11+AH11</f>
        <v>263</v>
      </c>
      <c r="AK11" s="31">
        <f>RANK(AJ11,$AJ$11:$AJ$34)</f>
        <v>13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67</v>
      </c>
      <c r="AI12" s="29">
        <f>'8.Spieltag'!AK12</f>
        <v>24</v>
      </c>
      <c r="AJ12" s="30">
        <f t="shared" ref="AJ12:AJ32" si="21">AG12+AH12</f>
        <v>112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6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230</v>
      </c>
      <c r="AI13" s="29">
        <f>'8.Spieltag'!AK13</f>
        <v>6</v>
      </c>
      <c r="AJ13" s="30">
        <f t="shared" si="21"/>
        <v>275</v>
      </c>
      <c r="AK13" s="31">
        <f t="shared" si="22"/>
        <v>6</v>
      </c>
    </row>
    <row r="14" spans="1:38" ht="24.9" customHeight="1" thickBot="1" x14ac:dyDescent="0.3">
      <c r="A14" s="35">
        <f t="shared" si="10"/>
        <v>10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227</v>
      </c>
      <c r="AI14" s="29">
        <f>'8.Spieltag'!AK14</f>
        <v>10</v>
      </c>
      <c r="AJ14" s="30">
        <f t="shared" si="21"/>
        <v>272</v>
      </c>
      <c r="AK14" s="31">
        <f t="shared" si="22"/>
        <v>10</v>
      </c>
    </row>
    <row r="15" spans="1:38" ht="24.9" customHeight="1" thickBot="1" x14ac:dyDescent="0.3">
      <c r="A15" s="35">
        <f t="shared" si="10"/>
        <v>8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228</v>
      </c>
      <c r="AI15" s="29">
        <f>'8.Spieltag'!AK15</f>
        <v>8</v>
      </c>
      <c r="AJ15" s="30">
        <f t="shared" si="21"/>
        <v>273</v>
      </c>
      <c r="AK15" s="31">
        <f t="shared" si="22"/>
        <v>8</v>
      </c>
      <c r="AL15" s="1"/>
    </row>
    <row r="16" spans="1:38" ht="24.9" customHeight="1" thickBot="1" x14ac:dyDescent="0.3">
      <c r="A16" s="35">
        <f t="shared" si="10"/>
        <v>3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232</v>
      </c>
      <c r="AI16" s="29">
        <f>'8.Spieltag'!AK16</f>
        <v>3</v>
      </c>
      <c r="AJ16" s="30">
        <f t="shared" si="21"/>
        <v>277</v>
      </c>
      <c r="AK16" s="31">
        <f t="shared" si="22"/>
        <v>3</v>
      </c>
      <c r="AL16" s="1"/>
    </row>
    <row r="17" spans="1:38" ht="24.9" customHeight="1" thickBot="1" x14ac:dyDescent="0.3">
      <c r="A17" s="35">
        <f t="shared" si="10"/>
        <v>15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209</v>
      </c>
      <c r="AI17" s="29">
        <f>'8.Spieltag'!AK17</f>
        <v>15</v>
      </c>
      <c r="AJ17" s="30">
        <f t="shared" si="21"/>
        <v>254</v>
      </c>
      <c r="AK17" s="31">
        <f t="shared" si="22"/>
        <v>15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237</v>
      </c>
      <c r="AI18" s="29">
        <f>'8.Spieltag'!AK18</f>
        <v>1</v>
      </c>
      <c r="AJ18" s="30">
        <f t="shared" si="21"/>
        <v>282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229</v>
      </c>
      <c r="AI19" s="29">
        <f>'8.Spieltag'!AK19</f>
        <v>7</v>
      </c>
      <c r="AJ19" s="30">
        <f t="shared" si="21"/>
        <v>274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2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235</v>
      </c>
      <c r="AI20" s="29">
        <f>'8.Spieltag'!AK20</f>
        <v>2</v>
      </c>
      <c r="AJ20" s="30">
        <f t="shared" si="21"/>
        <v>280</v>
      </c>
      <c r="AK20" s="31">
        <f t="shared" si="22"/>
        <v>2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223</v>
      </c>
      <c r="AI21" s="29">
        <f>'8.Spieltag'!AK21</f>
        <v>12</v>
      </c>
      <c r="AJ21" s="30">
        <f t="shared" si="21"/>
        <v>268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21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172</v>
      </c>
      <c r="AI22" s="29">
        <f>'8.Spieltag'!AK22</f>
        <v>21</v>
      </c>
      <c r="AJ22" s="30">
        <f t="shared" si="21"/>
        <v>217</v>
      </c>
      <c r="AK22" s="31">
        <f t="shared" si="22"/>
        <v>21</v>
      </c>
      <c r="AL22" s="1"/>
    </row>
    <row r="23" spans="1:38" ht="24.9" customHeight="1" thickBot="1" x14ac:dyDescent="0.3">
      <c r="A23" s="35">
        <f t="shared" si="10"/>
        <v>4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231</v>
      </c>
      <c r="AI23" s="29">
        <f>'8.Spieltag'!AK23</f>
        <v>4</v>
      </c>
      <c r="AJ23" s="30">
        <f t="shared" si="21"/>
        <v>276</v>
      </c>
      <c r="AK23" s="31">
        <f t="shared" si="22"/>
        <v>4</v>
      </c>
      <c r="AL23" s="1"/>
    </row>
    <row r="24" spans="1:38" ht="24.9" customHeight="1" thickBot="1" x14ac:dyDescent="0.3">
      <c r="A24" s="35">
        <f t="shared" si="10"/>
        <v>18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188</v>
      </c>
      <c r="AI24" s="29">
        <f>'8.Spieltag'!AK24</f>
        <v>18</v>
      </c>
      <c r="AJ24" s="30">
        <f t="shared" si="21"/>
        <v>233</v>
      </c>
      <c r="AK24" s="31">
        <f t="shared" si="22"/>
        <v>18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158</v>
      </c>
      <c r="AI25" s="29">
        <f>'8.Spieltag'!AK25</f>
        <v>23</v>
      </c>
      <c r="AJ25" s="30">
        <f t="shared" si="21"/>
        <v>203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14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214</v>
      </c>
      <c r="AI26" s="29">
        <f>'8.Spieltag'!AK26</f>
        <v>14</v>
      </c>
      <c r="AJ26" s="30">
        <f t="shared" si="21"/>
        <v>259</v>
      </c>
      <c r="AK26" s="31">
        <f t="shared" si="22"/>
        <v>14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231</v>
      </c>
      <c r="AI27" s="29">
        <f>'8.Spieltag'!AK27</f>
        <v>4</v>
      </c>
      <c r="AJ27" s="30">
        <f t="shared" si="21"/>
        <v>276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15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209</v>
      </c>
      <c r="AI28" s="29">
        <f>'8.Spieltag'!AK28</f>
        <v>15</v>
      </c>
      <c r="AJ28" s="30">
        <f t="shared" si="21"/>
        <v>254</v>
      </c>
      <c r="AK28" s="31">
        <f t="shared" si="22"/>
        <v>15</v>
      </c>
      <c r="AL28" s="1"/>
    </row>
    <row r="29" spans="1:38" ht="24.9" customHeight="1" thickBot="1" x14ac:dyDescent="0.3">
      <c r="A29" s="35">
        <f t="shared" si="10"/>
        <v>17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196</v>
      </c>
      <c r="AI29" s="29">
        <f>'8.Spieltag'!AK29</f>
        <v>17</v>
      </c>
      <c r="AJ29" s="30">
        <f t="shared" si="21"/>
        <v>241</v>
      </c>
      <c r="AK29" s="31">
        <f t="shared" si="22"/>
        <v>17</v>
      </c>
      <c r="AL29" s="1"/>
    </row>
    <row r="30" spans="1:38" ht="28.2" customHeight="1" thickBot="1" x14ac:dyDescent="0.3">
      <c r="A30" s="35">
        <f t="shared" si="10"/>
        <v>11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11</v>
      </c>
      <c r="AJ30" s="30">
        <f t="shared" si="21"/>
        <v>270</v>
      </c>
      <c r="AK30" s="31">
        <f t="shared" si="22"/>
        <v>11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179</v>
      </c>
      <c r="AI31" s="29">
        <f>'8.Spieltag'!AK31</f>
        <v>19</v>
      </c>
      <c r="AJ31" s="30">
        <f t="shared" si="21"/>
        <v>224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8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228</v>
      </c>
      <c r="AI32" s="29">
        <f>'8.Spieltag'!AK32</f>
        <v>8</v>
      </c>
      <c r="AJ32" s="30">
        <f t="shared" si="21"/>
        <v>273</v>
      </c>
      <c r="AK32" s="31">
        <f t="shared" si="22"/>
        <v>8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166</v>
      </c>
      <c r="AI33" s="29">
        <f>'8.Spieltag'!AK33</f>
        <v>22</v>
      </c>
      <c r="AJ33" s="30">
        <f t="shared" ref="AJ33" si="33">AG33+AH33</f>
        <v>211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20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178</v>
      </c>
      <c r="AI34" s="29">
        <f>'8.Spieltag'!AK34</f>
        <v>20</v>
      </c>
      <c r="AJ34" s="30">
        <f t="shared" ref="AJ34" si="45">AG34+AH34</f>
        <v>223</v>
      </c>
      <c r="AK34" s="31">
        <f t="shared" si="22"/>
        <v>20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90" priority="16">
      <formula>($AG11&gt;40)</formula>
    </cfRule>
  </conditionalFormatting>
  <conditionalFormatting sqref="B31:B32">
    <cfRule type="expression" dxfId="89" priority="7">
      <formula>($AG31&gt;40)</formula>
    </cfRule>
  </conditionalFormatting>
  <conditionalFormatting sqref="B33:B34">
    <cfRule type="expression" dxfId="88" priority="5">
      <formula>($AG33&gt;40)</formula>
    </cfRule>
  </conditionalFormatting>
  <conditionalFormatting sqref="AG1:AG1048576">
    <cfRule type="top10" dxfId="8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49</v>
      </c>
      <c r="C1" s="70" t="s">
        <v>14</v>
      </c>
      <c r="D1" s="71"/>
      <c r="E1" s="71"/>
      <c r="F1" s="70" t="s">
        <v>12</v>
      </c>
      <c r="G1" s="71"/>
      <c r="H1" s="71"/>
      <c r="I1" s="70" t="s">
        <v>18</v>
      </c>
      <c r="J1" s="71"/>
      <c r="K1" s="71"/>
      <c r="L1" s="70" t="s">
        <v>60</v>
      </c>
      <c r="M1" s="71"/>
      <c r="N1" s="71"/>
      <c r="O1" s="70" t="s">
        <v>62</v>
      </c>
      <c r="P1" s="71"/>
      <c r="Q1" s="71"/>
      <c r="R1" s="70" t="s">
        <v>17</v>
      </c>
      <c r="S1" s="71"/>
      <c r="T1" s="71"/>
      <c r="U1" s="70" t="s">
        <v>61</v>
      </c>
      <c r="V1" s="71"/>
      <c r="W1" s="71"/>
      <c r="X1" s="70" t="s">
        <v>65</v>
      </c>
      <c r="Y1" s="71"/>
      <c r="Z1" s="71"/>
      <c r="AA1" s="70" t="s">
        <v>104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63</v>
      </c>
      <c r="D3" s="73"/>
      <c r="E3" s="74"/>
      <c r="F3" s="69" t="s">
        <v>103</v>
      </c>
      <c r="G3" s="73"/>
      <c r="H3" s="74"/>
      <c r="I3" s="69" t="s">
        <v>13</v>
      </c>
      <c r="J3" s="73"/>
      <c r="K3" s="74"/>
      <c r="L3" s="69" t="s">
        <v>16</v>
      </c>
      <c r="M3" s="73"/>
      <c r="N3" s="74"/>
      <c r="O3" s="69" t="s">
        <v>22</v>
      </c>
      <c r="P3" s="73"/>
      <c r="Q3" s="74"/>
      <c r="R3" s="69" t="s">
        <v>15</v>
      </c>
      <c r="S3" s="73"/>
      <c r="T3" s="74"/>
      <c r="U3" s="69" t="s">
        <v>19</v>
      </c>
      <c r="V3" s="73"/>
      <c r="W3" s="74"/>
      <c r="X3" s="69" t="s">
        <v>66</v>
      </c>
      <c r="Y3" s="73"/>
      <c r="Z3" s="74"/>
      <c r="AA3" s="69" t="s">
        <v>64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218</v>
      </c>
      <c r="AI11" s="29">
        <f>'8.Spieltag'!AK11</f>
        <v>13</v>
      </c>
      <c r="AJ11" s="30">
        <f t="shared" ref="AJ11" si="9">AG11+AH11</f>
        <v>263</v>
      </c>
      <c r="AK11" s="31">
        <f>RANK(AJ11,$AJ$11:$AJ$34)</f>
        <v>13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67</v>
      </c>
      <c r="AI12" s="29">
        <f>'8.Spieltag'!AK12</f>
        <v>24</v>
      </c>
      <c r="AJ12" s="30">
        <f t="shared" ref="AJ12:AJ32" si="21">AG12+AH12</f>
        <v>112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6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230</v>
      </c>
      <c r="AI13" s="29">
        <f>'8.Spieltag'!AK13</f>
        <v>6</v>
      </c>
      <c r="AJ13" s="30">
        <f t="shared" si="21"/>
        <v>275</v>
      </c>
      <c r="AK13" s="31">
        <f t="shared" si="22"/>
        <v>6</v>
      </c>
    </row>
    <row r="14" spans="1:38" ht="24.9" customHeight="1" thickBot="1" x14ac:dyDescent="0.3">
      <c r="A14" s="35">
        <f t="shared" si="10"/>
        <v>10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227</v>
      </c>
      <c r="AI14" s="29">
        <f>'8.Spieltag'!AK14</f>
        <v>10</v>
      </c>
      <c r="AJ14" s="30">
        <f t="shared" si="21"/>
        <v>272</v>
      </c>
      <c r="AK14" s="31">
        <f t="shared" si="22"/>
        <v>10</v>
      </c>
    </row>
    <row r="15" spans="1:38" ht="24.9" customHeight="1" thickBot="1" x14ac:dyDescent="0.3">
      <c r="A15" s="35">
        <f t="shared" si="10"/>
        <v>8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228</v>
      </c>
      <c r="AI15" s="29">
        <f>'8.Spieltag'!AK15</f>
        <v>8</v>
      </c>
      <c r="AJ15" s="30">
        <f t="shared" si="21"/>
        <v>273</v>
      </c>
      <c r="AK15" s="31">
        <f t="shared" si="22"/>
        <v>8</v>
      </c>
      <c r="AL15" s="1"/>
    </row>
    <row r="16" spans="1:38" ht="24.9" customHeight="1" thickBot="1" x14ac:dyDescent="0.3">
      <c r="A16" s="35">
        <f t="shared" si="10"/>
        <v>3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232</v>
      </c>
      <c r="AI16" s="29">
        <f>'8.Spieltag'!AK16</f>
        <v>3</v>
      </c>
      <c r="AJ16" s="30">
        <f t="shared" si="21"/>
        <v>277</v>
      </c>
      <c r="AK16" s="31">
        <f t="shared" si="22"/>
        <v>3</v>
      </c>
      <c r="AL16" s="1"/>
    </row>
    <row r="17" spans="1:38" ht="24.9" customHeight="1" thickBot="1" x14ac:dyDescent="0.3">
      <c r="A17" s="35">
        <f t="shared" si="10"/>
        <v>15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209</v>
      </c>
      <c r="AI17" s="29">
        <f>'8.Spieltag'!AK17</f>
        <v>15</v>
      </c>
      <c r="AJ17" s="30">
        <f t="shared" si="21"/>
        <v>254</v>
      </c>
      <c r="AK17" s="31">
        <f t="shared" si="22"/>
        <v>15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237</v>
      </c>
      <c r="AI18" s="29">
        <f>'8.Spieltag'!AK18</f>
        <v>1</v>
      </c>
      <c r="AJ18" s="30">
        <f t="shared" si="21"/>
        <v>282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229</v>
      </c>
      <c r="AI19" s="29">
        <f>'8.Spieltag'!AK19</f>
        <v>7</v>
      </c>
      <c r="AJ19" s="30">
        <f t="shared" si="21"/>
        <v>274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2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235</v>
      </c>
      <c r="AI20" s="29">
        <f>'8.Spieltag'!AK20</f>
        <v>2</v>
      </c>
      <c r="AJ20" s="30">
        <f t="shared" si="21"/>
        <v>280</v>
      </c>
      <c r="AK20" s="31">
        <f t="shared" si="22"/>
        <v>2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223</v>
      </c>
      <c r="AI21" s="29">
        <f>'8.Spieltag'!AK21</f>
        <v>12</v>
      </c>
      <c r="AJ21" s="30">
        <f t="shared" si="21"/>
        <v>268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21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172</v>
      </c>
      <c r="AI22" s="29">
        <f>'8.Spieltag'!AK22</f>
        <v>21</v>
      </c>
      <c r="AJ22" s="30">
        <f t="shared" si="21"/>
        <v>217</v>
      </c>
      <c r="AK22" s="31">
        <f t="shared" si="22"/>
        <v>21</v>
      </c>
      <c r="AL22" s="1"/>
    </row>
    <row r="23" spans="1:38" ht="24.9" customHeight="1" thickBot="1" x14ac:dyDescent="0.3">
      <c r="A23" s="35">
        <f t="shared" si="10"/>
        <v>4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231</v>
      </c>
      <c r="AI23" s="29">
        <f>'8.Spieltag'!AK23</f>
        <v>4</v>
      </c>
      <c r="AJ23" s="30">
        <f t="shared" si="21"/>
        <v>276</v>
      </c>
      <c r="AK23" s="31">
        <f t="shared" si="22"/>
        <v>4</v>
      </c>
      <c r="AL23" s="1"/>
    </row>
    <row r="24" spans="1:38" ht="24.9" customHeight="1" thickBot="1" x14ac:dyDescent="0.3">
      <c r="A24" s="35">
        <f t="shared" si="10"/>
        <v>18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188</v>
      </c>
      <c r="AI24" s="29">
        <f>'8.Spieltag'!AK24</f>
        <v>18</v>
      </c>
      <c r="AJ24" s="30">
        <f t="shared" si="21"/>
        <v>233</v>
      </c>
      <c r="AK24" s="31">
        <f t="shared" si="22"/>
        <v>18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158</v>
      </c>
      <c r="AI25" s="29">
        <f>'8.Spieltag'!AK25</f>
        <v>23</v>
      </c>
      <c r="AJ25" s="30">
        <f t="shared" si="21"/>
        <v>203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14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214</v>
      </c>
      <c r="AI26" s="29">
        <f>'8.Spieltag'!AK26</f>
        <v>14</v>
      </c>
      <c r="AJ26" s="30">
        <f t="shared" si="21"/>
        <v>259</v>
      </c>
      <c r="AK26" s="31">
        <f t="shared" si="22"/>
        <v>14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231</v>
      </c>
      <c r="AI27" s="29">
        <f>'8.Spieltag'!AK27</f>
        <v>4</v>
      </c>
      <c r="AJ27" s="30">
        <f t="shared" si="21"/>
        <v>276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15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209</v>
      </c>
      <c r="AI28" s="29">
        <f>'8.Spieltag'!AK28</f>
        <v>15</v>
      </c>
      <c r="AJ28" s="30">
        <f t="shared" si="21"/>
        <v>254</v>
      </c>
      <c r="AK28" s="31">
        <f t="shared" si="22"/>
        <v>15</v>
      </c>
      <c r="AL28" s="1"/>
    </row>
    <row r="29" spans="1:38" ht="24.9" customHeight="1" thickBot="1" x14ac:dyDescent="0.3">
      <c r="A29" s="35">
        <f t="shared" si="10"/>
        <v>17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196</v>
      </c>
      <c r="AI29" s="29">
        <f>'8.Spieltag'!AK29</f>
        <v>17</v>
      </c>
      <c r="AJ29" s="30">
        <f t="shared" si="21"/>
        <v>241</v>
      </c>
      <c r="AK29" s="31">
        <f t="shared" si="22"/>
        <v>17</v>
      </c>
      <c r="AL29" s="1"/>
    </row>
    <row r="30" spans="1:38" ht="28.2" customHeight="1" thickBot="1" x14ac:dyDescent="0.3">
      <c r="A30" s="35">
        <f t="shared" si="10"/>
        <v>11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11</v>
      </c>
      <c r="AJ30" s="30">
        <f t="shared" si="21"/>
        <v>270</v>
      </c>
      <c r="AK30" s="31">
        <f t="shared" si="22"/>
        <v>11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179</v>
      </c>
      <c r="AI31" s="29">
        <f>'8.Spieltag'!AK31</f>
        <v>19</v>
      </c>
      <c r="AJ31" s="30">
        <f t="shared" si="21"/>
        <v>224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8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228</v>
      </c>
      <c r="AI32" s="29">
        <f>'8.Spieltag'!AK32</f>
        <v>8</v>
      </c>
      <c r="AJ32" s="30">
        <f t="shared" si="21"/>
        <v>273</v>
      </c>
      <c r="AK32" s="31">
        <f t="shared" si="22"/>
        <v>8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166</v>
      </c>
      <c r="AI33" s="29">
        <f>'8.Spieltag'!AK33</f>
        <v>22</v>
      </c>
      <c r="AJ33" s="30">
        <f t="shared" ref="AJ33" si="33">AG33+AH33</f>
        <v>211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20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178</v>
      </c>
      <c r="AI34" s="29">
        <f>'8.Spieltag'!AK34</f>
        <v>20</v>
      </c>
      <c r="AJ34" s="30">
        <f t="shared" ref="AJ34" si="45">AG34+AH34</f>
        <v>223</v>
      </c>
      <c r="AK34" s="31">
        <f t="shared" si="22"/>
        <v>20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86" priority="16">
      <formula>($AG11&gt;40)</formula>
    </cfRule>
  </conditionalFormatting>
  <conditionalFormatting sqref="B31:B32">
    <cfRule type="expression" dxfId="85" priority="7">
      <formula>($AG31&gt;40)</formula>
    </cfRule>
  </conditionalFormatting>
  <conditionalFormatting sqref="B33:B34">
    <cfRule type="expression" dxfId="84" priority="5">
      <formula>($AG33&gt;40)</formula>
    </cfRule>
  </conditionalFormatting>
  <conditionalFormatting sqref="AG1:AG1048576">
    <cfRule type="top10" dxfId="83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50</v>
      </c>
      <c r="C1" s="69" t="s">
        <v>16</v>
      </c>
      <c r="D1" s="73"/>
      <c r="E1" s="74"/>
      <c r="F1" s="69" t="s">
        <v>22</v>
      </c>
      <c r="G1" s="73"/>
      <c r="H1" s="74"/>
      <c r="I1" s="69" t="s">
        <v>103</v>
      </c>
      <c r="J1" s="73"/>
      <c r="K1" s="74"/>
      <c r="L1" s="69" t="s">
        <v>66</v>
      </c>
      <c r="M1" s="73"/>
      <c r="N1" s="74"/>
      <c r="O1" s="69" t="s">
        <v>64</v>
      </c>
      <c r="P1" s="73"/>
      <c r="Q1" s="74"/>
      <c r="R1" s="69" t="s">
        <v>15</v>
      </c>
      <c r="S1" s="73"/>
      <c r="T1" s="74"/>
      <c r="U1" s="69" t="s">
        <v>63</v>
      </c>
      <c r="V1" s="73"/>
      <c r="W1" s="74"/>
      <c r="X1" s="69" t="s">
        <v>19</v>
      </c>
      <c r="Y1" s="73"/>
      <c r="Z1" s="74"/>
      <c r="AA1" s="69" t="s">
        <v>13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18</v>
      </c>
      <c r="G3" s="71"/>
      <c r="H3" s="71"/>
      <c r="I3" s="70" t="s">
        <v>61</v>
      </c>
      <c r="J3" s="71"/>
      <c r="K3" s="71"/>
      <c r="L3" s="70" t="s">
        <v>14</v>
      </c>
      <c r="M3" s="71"/>
      <c r="N3" s="71"/>
      <c r="O3" s="70" t="s">
        <v>60</v>
      </c>
      <c r="P3" s="71"/>
      <c r="Q3" s="71"/>
      <c r="R3" s="70" t="s">
        <v>12</v>
      </c>
      <c r="S3" s="71"/>
      <c r="T3" s="71"/>
      <c r="U3" s="70" t="s">
        <v>62</v>
      </c>
      <c r="V3" s="71"/>
      <c r="W3" s="71"/>
      <c r="X3" s="70" t="s">
        <v>104</v>
      </c>
      <c r="Y3" s="71"/>
      <c r="Z3" s="71"/>
      <c r="AA3" s="70" t="s">
        <v>17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218</v>
      </c>
      <c r="AI11" s="29">
        <f>'8.Spieltag'!AK11</f>
        <v>13</v>
      </c>
      <c r="AJ11" s="30">
        <f t="shared" ref="AJ11" si="9">AG11+AH11</f>
        <v>263</v>
      </c>
      <c r="AK11" s="31">
        <f>RANK(AJ11,$AJ$11:$AJ$34)</f>
        <v>13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67</v>
      </c>
      <c r="AI12" s="29">
        <f>'8.Spieltag'!AK12</f>
        <v>24</v>
      </c>
      <c r="AJ12" s="30">
        <f t="shared" ref="AJ12:AJ32" si="21">AG12+AH12</f>
        <v>112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6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230</v>
      </c>
      <c r="AI13" s="29">
        <f>'8.Spieltag'!AK13</f>
        <v>6</v>
      </c>
      <c r="AJ13" s="30">
        <f t="shared" si="21"/>
        <v>275</v>
      </c>
      <c r="AK13" s="31">
        <f t="shared" si="22"/>
        <v>6</v>
      </c>
    </row>
    <row r="14" spans="1:38" ht="24.9" customHeight="1" thickBot="1" x14ac:dyDescent="0.3">
      <c r="A14" s="35">
        <f t="shared" si="10"/>
        <v>10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227</v>
      </c>
      <c r="AI14" s="29">
        <f>'8.Spieltag'!AK14</f>
        <v>10</v>
      </c>
      <c r="AJ14" s="30">
        <f t="shared" si="21"/>
        <v>272</v>
      </c>
      <c r="AK14" s="31">
        <f t="shared" si="22"/>
        <v>10</v>
      </c>
    </row>
    <row r="15" spans="1:38" ht="24.9" customHeight="1" thickBot="1" x14ac:dyDescent="0.3">
      <c r="A15" s="35">
        <f t="shared" si="10"/>
        <v>8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228</v>
      </c>
      <c r="AI15" s="29">
        <f>'8.Spieltag'!AK15</f>
        <v>8</v>
      </c>
      <c r="AJ15" s="30">
        <f t="shared" si="21"/>
        <v>273</v>
      </c>
      <c r="AK15" s="31">
        <f t="shared" si="22"/>
        <v>8</v>
      </c>
      <c r="AL15" s="1"/>
    </row>
    <row r="16" spans="1:38" ht="24.9" customHeight="1" thickBot="1" x14ac:dyDescent="0.3">
      <c r="A16" s="35">
        <f t="shared" si="10"/>
        <v>3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232</v>
      </c>
      <c r="AI16" s="29">
        <f>'8.Spieltag'!AK16</f>
        <v>3</v>
      </c>
      <c r="AJ16" s="30">
        <f t="shared" si="21"/>
        <v>277</v>
      </c>
      <c r="AK16" s="31">
        <f t="shared" si="22"/>
        <v>3</v>
      </c>
      <c r="AL16" s="1"/>
    </row>
    <row r="17" spans="1:38" ht="24.9" customHeight="1" thickBot="1" x14ac:dyDescent="0.3">
      <c r="A17" s="35">
        <f t="shared" si="10"/>
        <v>15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209</v>
      </c>
      <c r="AI17" s="29">
        <f>'8.Spieltag'!AK17</f>
        <v>15</v>
      </c>
      <c r="AJ17" s="30">
        <f t="shared" si="21"/>
        <v>254</v>
      </c>
      <c r="AK17" s="31">
        <f t="shared" si="22"/>
        <v>15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237</v>
      </c>
      <c r="AI18" s="29">
        <f>'8.Spieltag'!AK18</f>
        <v>1</v>
      </c>
      <c r="AJ18" s="30">
        <f t="shared" si="21"/>
        <v>282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229</v>
      </c>
      <c r="AI19" s="29">
        <f>'8.Spieltag'!AK19</f>
        <v>7</v>
      </c>
      <c r="AJ19" s="30">
        <f t="shared" si="21"/>
        <v>274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2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235</v>
      </c>
      <c r="AI20" s="29">
        <f>'8.Spieltag'!AK20</f>
        <v>2</v>
      </c>
      <c r="AJ20" s="30">
        <f t="shared" si="21"/>
        <v>280</v>
      </c>
      <c r="AK20" s="31">
        <f t="shared" si="22"/>
        <v>2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223</v>
      </c>
      <c r="AI21" s="29">
        <f>'8.Spieltag'!AK21</f>
        <v>12</v>
      </c>
      <c r="AJ21" s="30">
        <f t="shared" si="21"/>
        <v>268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21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172</v>
      </c>
      <c r="AI22" s="29">
        <f>'8.Spieltag'!AK22</f>
        <v>21</v>
      </c>
      <c r="AJ22" s="30">
        <f t="shared" si="21"/>
        <v>217</v>
      </c>
      <c r="AK22" s="31">
        <f t="shared" si="22"/>
        <v>21</v>
      </c>
      <c r="AL22" s="1"/>
    </row>
    <row r="23" spans="1:38" ht="24.9" customHeight="1" thickBot="1" x14ac:dyDescent="0.3">
      <c r="A23" s="35">
        <f t="shared" si="10"/>
        <v>4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231</v>
      </c>
      <c r="AI23" s="29">
        <f>'8.Spieltag'!AK23</f>
        <v>4</v>
      </c>
      <c r="AJ23" s="30">
        <f t="shared" si="21"/>
        <v>276</v>
      </c>
      <c r="AK23" s="31">
        <f t="shared" si="22"/>
        <v>4</v>
      </c>
      <c r="AL23" s="1"/>
    </row>
    <row r="24" spans="1:38" ht="24.9" customHeight="1" thickBot="1" x14ac:dyDescent="0.3">
      <c r="A24" s="35">
        <f t="shared" si="10"/>
        <v>18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188</v>
      </c>
      <c r="AI24" s="29">
        <f>'8.Spieltag'!AK24</f>
        <v>18</v>
      </c>
      <c r="AJ24" s="30">
        <f t="shared" si="21"/>
        <v>233</v>
      </c>
      <c r="AK24" s="31">
        <f t="shared" si="22"/>
        <v>18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158</v>
      </c>
      <c r="AI25" s="29">
        <f>'8.Spieltag'!AK25</f>
        <v>23</v>
      </c>
      <c r="AJ25" s="30">
        <f t="shared" si="21"/>
        <v>203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14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214</v>
      </c>
      <c r="AI26" s="29">
        <f>'8.Spieltag'!AK26</f>
        <v>14</v>
      </c>
      <c r="AJ26" s="30">
        <f t="shared" si="21"/>
        <v>259</v>
      </c>
      <c r="AK26" s="31">
        <f t="shared" si="22"/>
        <v>14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231</v>
      </c>
      <c r="AI27" s="29">
        <f>'8.Spieltag'!AK27</f>
        <v>4</v>
      </c>
      <c r="AJ27" s="30">
        <f t="shared" si="21"/>
        <v>276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15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209</v>
      </c>
      <c r="AI28" s="29">
        <f>'8.Spieltag'!AK28</f>
        <v>15</v>
      </c>
      <c r="AJ28" s="30">
        <f t="shared" si="21"/>
        <v>254</v>
      </c>
      <c r="AK28" s="31">
        <f t="shared" si="22"/>
        <v>15</v>
      </c>
      <c r="AL28" s="1"/>
    </row>
    <row r="29" spans="1:38" ht="24.9" customHeight="1" thickBot="1" x14ac:dyDescent="0.3">
      <c r="A29" s="35">
        <f t="shared" si="10"/>
        <v>17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196</v>
      </c>
      <c r="AI29" s="29">
        <f>'8.Spieltag'!AK29</f>
        <v>17</v>
      </c>
      <c r="AJ29" s="30">
        <f t="shared" si="21"/>
        <v>241</v>
      </c>
      <c r="AK29" s="31">
        <f t="shared" si="22"/>
        <v>17</v>
      </c>
      <c r="AL29" s="1"/>
    </row>
    <row r="30" spans="1:38" ht="28.2" customHeight="1" thickBot="1" x14ac:dyDescent="0.3">
      <c r="A30" s="35">
        <f t="shared" si="10"/>
        <v>11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11</v>
      </c>
      <c r="AJ30" s="30">
        <f t="shared" si="21"/>
        <v>270</v>
      </c>
      <c r="AK30" s="31">
        <f t="shared" si="22"/>
        <v>11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179</v>
      </c>
      <c r="AI31" s="29">
        <f>'8.Spieltag'!AK31</f>
        <v>19</v>
      </c>
      <c r="AJ31" s="30">
        <f t="shared" si="21"/>
        <v>224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8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228</v>
      </c>
      <c r="AI32" s="29">
        <f>'8.Spieltag'!AK32</f>
        <v>8</v>
      </c>
      <c r="AJ32" s="30">
        <f t="shared" si="21"/>
        <v>273</v>
      </c>
      <c r="AK32" s="31">
        <f t="shared" si="22"/>
        <v>8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166</v>
      </c>
      <c r="AI33" s="29">
        <f>'8.Spieltag'!AK33</f>
        <v>22</v>
      </c>
      <c r="AJ33" s="30">
        <f t="shared" ref="AJ33" si="33">AG33+AH33</f>
        <v>211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20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178</v>
      </c>
      <c r="AI34" s="29">
        <f>'8.Spieltag'!AK34</f>
        <v>20</v>
      </c>
      <c r="AJ34" s="30">
        <f t="shared" ref="AJ34" si="45">AG34+AH34</f>
        <v>223</v>
      </c>
      <c r="AK34" s="31">
        <f t="shared" si="22"/>
        <v>20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82" priority="16">
      <formula>($AG11&gt;40)</formula>
    </cfRule>
  </conditionalFormatting>
  <conditionalFormatting sqref="C1:C2 F1:AC2">
    <cfRule type="containsText" dxfId="81" priority="9" operator="containsText" text="Schalke 04">
      <formula>NOT(ISERROR(SEARCH("Schalke 04",C1)))</formula>
    </cfRule>
    <cfRule type="cellIs" dxfId="80" priority="10" operator="equal">
      <formula>"Schalke 04"</formula>
    </cfRule>
  </conditionalFormatting>
  <conditionalFormatting sqref="B31:B32">
    <cfRule type="expression" dxfId="79" priority="7">
      <formula>($AG31&gt;40)</formula>
    </cfRule>
  </conditionalFormatting>
  <conditionalFormatting sqref="B33:B34">
    <cfRule type="expression" dxfId="78" priority="5">
      <formula>($AG33&gt;40)</formula>
    </cfRule>
  </conditionalFormatting>
  <conditionalFormatting sqref="AG1:AG1048576">
    <cfRule type="top10" dxfId="7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51</v>
      </c>
      <c r="C1" s="69" t="s">
        <v>65</v>
      </c>
      <c r="D1" s="73"/>
      <c r="E1" s="74"/>
      <c r="F1" s="69" t="s">
        <v>12</v>
      </c>
      <c r="G1" s="73"/>
      <c r="H1" s="74"/>
      <c r="I1" s="69" t="s">
        <v>18</v>
      </c>
      <c r="J1" s="73"/>
      <c r="K1" s="74"/>
      <c r="L1" s="69" t="s">
        <v>60</v>
      </c>
      <c r="M1" s="73"/>
      <c r="N1" s="74"/>
      <c r="O1" s="69" t="s">
        <v>13</v>
      </c>
      <c r="P1" s="73"/>
      <c r="Q1" s="74"/>
      <c r="R1" s="69" t="s">
        <v>17</v>
      </c>
      <c r="S1" s="73"/>
      <c r="T1" s="74"/>
      <c r="U1" s="69" t="s">
        <v>14</v>
      </c>
      <c r="V1" s="73"/>
      <c r="W1" s="74"/>
      <c r="X1" s="69" t="s">
        <v>62</v>
      </c>
      <c r="Y1" s="73"/>
      <c r="Z1" s="74"/>
      <c r="AA1" s="69" t="s">
        <v>61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19</v>
      </c>
      <c r="D3" s="71"/>
      <c r="E3" s="71"/>
      <c r="F3" s="70" t="s">
        <v>64</v>
      </c>
      <c r="G3" s="71"/>
      <c r="H3" s="71"/>
      <c r="I3" s="70" t="s">
        <v>63</v>
      </c>
      <c r="J3" s="71"/>
      <c r="K3" s="71"/>
      <c r="L3" s="70" t="s">
        <v>66</v>
      </c>
      <c r="M3" s="71"/>
      <c r="N3" s="71"/>
      <c r="O3" s="70" t="s">
        <v>22</v>
      </c>
      <c r="P3" s="71"/>
      <c r="Q3" s="71"/>
      <c r="R3" s="70" t="s">
        <v>103</v>
      </c>
      <c r="S3" s="71"/>
      <c r="T3" s="71"/>
      <c r="U3" s="70" t="s">
        <v>15</v>
      </c>
      <c r="V3" s="71"/>
      <c r="W3" s="71"/>
      <c r="X3" s="70" t="s">
        <v>16</v>
      </c>
      <c r="Y3" s="71"/>
      <c r="Z3" s="71"/>
      <c r="AA3" s="70" t="s">
        <v>104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218</v>
      </c>
      <c r="AI11" s="29">
        <f>'8.Spieltag'!AK11</f>
        <v>13</v>
      </c>
      <c r="AJ11" s="30">
        <f t="shared" ref="AJ11" si="9">AG11+AH11</f>
        <v>263</v>
      </c>
      <c r="AK11" s="31">
        <f>RANK(AJ11,$AJ$11:$AJ$34)</f>
        <v>13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67</v>
      </c>
      <c r="AI12" s="29">
        <f>'8.Spieltag'!AK12</f>
        <v>24</v>
      </c>
      <c r="AJ12" s="30">
        <f t="shared" ref="AJ12:AJ32" si="21">AG12+AH12</f>
        <v>112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6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230</v>
      </c>
      <c r="AI13" s="29">
        <f>'8.Spieltag'!AK13</f>
        <v>6</v>
      </c>
      <c r="AJ13" s="30">
        <f t="shared" si="21"/>
        <v>275</v>
      </c>
      <c r="AK13" s="31">
        <f t="shared" si="22"/>
        <v>6</v>
      </c>
    </row>
    <row r="14" spans="1:38" ht="24.9" customHeight="1" thickBot="1" x14ac:dyDescent="0.3">
      <c r="A14" s="35">
        <f t="shared" si="10"/>
        <v>10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227</v>
      </c>
      <c r="AI14" s="29">
        <f>'8.Spieltag'!AK14</f>
        <v>10</v>
      </c>
      <c r="AJ14" s="30">
        <f t="shared" si="21"/>
        <v>272</v>
      </c>
      <c r="AK14" s="31">
        <f t="shared" si="22"/>
        <v>10</v>
      </c>
    </row>
    <row r="15" spans="1:38" ht="24.9" customHeight="1" thickBot="1" x14ac:dyDescent="0.3">
      <c r="A15" s="35">
        <f t="shared" si="10"/>
        <v>8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228</v>
      </c>
      <c r="AI15" s="29">
        <f>'8.Spieltag'!AK15</f>
        <v>8</v>
      </c>
      <c r="AJ15" s="30">
        <f t="shared" si="21"/>
        <v>273</v>
      </c>
      <c r="AK15" s="31">
        <f t="shared" si="22"/>
        <v>8</v>
      </c>
      <c r="AL15" s="1"/>
    </row>
    <row r="16" spans="1:38" ht="24.9" customHeight="1" thickBot="1" x14ac:dyDescent="0.3">
      <c r="A16" s="35">
        <f t="shared" si="10"/>
        <v>3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232</v>
      </c>
      <c r="AI16" s="29">
        <f>'8.Spieltag'!AK16</f>
        <v>3</v>
      </c>
      <c r="AJ16" s="30">
        <f t="shared" si="21"/>
        <v>277</v>
      </c>
      <c r="AK16" s="31">
        <f t="shared" si="22"/>
        <v>3</v>
      </c>
      <c r="AL16" s="1"/>
    </row>
    <row r="17" spans="1:38" ht="24.9" customHeight="1" thickBot="1" x14ac:dyDescent="0.3">
      <c r="A17" s="35">
        <f t="shared" si="10"/>
        <v>15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209</v>
      </c>
      <c r="AI17" s="29">
        <f>'8.Spieltag'!AK17</f>
        <v>15</v>
      </c>
      <c r="AJ17" s="30">
        <f t="shared" si="21"/>
        <v>254</v>
      </c>
      <c r="AK17" s="31">
        <f t="shared" si="22"/>
        <v>15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237</v>
      </c>
      <c r="AI18" s="29">
        <f>'8.Spieltag'!AK18</f>
        <v>1</v>
      </c>
      <c r="AJ18" s="30">
        <f t="shared" si="21"/>
        <v>282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229</v>
      </c>
      <c r="AI19" s="29">
        <f>'8.Spieltag'!AK19</f>
        <v>7</v>
      </c>
      <c r="AJ19" s="30">
        <f t="shared" si="21"/>
        <v>274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2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235</v>
      </c>
      <c r="AI20" s="29">
        <f>'8.Spieltag'!AK20</f>
        <v>2</v>
      </c>
      <c r="AJ20" s="30">
        <f t="shared" si="21"/>
        <v>280</v>
      </c>
      <c r="AK20" s="31">
        <f t="shared" si="22"/>
        <v>2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223</v>
      </c>
      <c r="AI21" s="29">
        <f>'8.Spieltag'!AK21</f>
        <v>12</v>
      </c>
      <c r="AJ21" s="30">
        <f t="shared" si="21"/>
        <v>268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21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172</v>
      </c>
      <c r="AI22" s="29">
        <f>'8.Spieltag'!AK22</f>
        <v>21</v>
      </c>
      <c r="AJ22" s="30">
        <f t="shared" si="21"/>
        <v>217</v>
      </c>
      <c r="AK22" s="31">
        <f t="shared" si="22"/>
        <v>21</v>
      </c>
      <c r="AL22" s="1"/>
    </row>
    <row r="23" spans="1:38" ht="24.9" customHeight="1" thickBot="1" x14ac:dyDescent="0.3">
      <c r="A23" s="35">
        <f t="shared" si="10"/>
        <v>4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231</v>
      </c>
      <c r="AI23" s="29">
        <f>'8.Spieltag'!AK23</f>
        <v>4</v>
      </c>
      <c r="AJ23" s="30">
        <f t="shared" si="21"/>
        <v>276</v>
      </c>
      <c r="AK23" s="31">
        <f t="shared" si="22"/>
        <v>4</v>
      </c>
      <c r="AL23" s="1"/>
    </row>
    <row r="24" spans="1:38" ht="24.9" customHeight="1" thickBot="1" x14ac:dyDescent="0.3">
      <c r="A24" s="35">
        <f t="shared" si="10"/>
        <v>18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188</v>
      </c>
      <c r="AI24" s="29">
        <f>'8.Spieltag'!AK24</f>
        <v>18</v>
      </c>
      <c r="AJ24" s="30">
        <f t="shared" si="21"/>
        <v>233</v>
      </c>
      <c r="AK24" s="31">
        <f t="shared" si="22"/>
        <v>18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158</v>
      </c>
      <c r="AI25" s="29">
        <f>'8.Spieltag'!AK25</f>
        <v>23</v>
      </c>
      <c r="AJ25" s="30">
        <f t="shared" si="21"/>
        <v>203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14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214</v>
      </c>
      <c r="AI26" s="29">
        <f>'8.Spieltag'!AK26</f>
        <v>14</v>
      </c>
      <c r="AJ26" s="30">
        <f t="shared" si="21"/>
        <v>259</v>
      </c>
      <c r="AK26" s="31">
        <f t="shared" si="22"/>
        <v>14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231</v>
      </c>
      <c r="AI27" s="29">
        <f>'8.Spieltag'!AK27</f>
        <v>4</v>
      </c>
      <c r="AJ27" s="30">
        <f t="shared" si="21"/>
        <v>276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15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209</v>
      </c>
      <c r="AI28" s="29">
        <f>'8.Spieltag'!AK28</f>
        <v>15</v>
      </c>
      <c r="AJ28" s="30">
        <f t="shared" si="21"/>
        <v>254</v>
      </c>
      <c r="AK28" s="31">
        <f t="shared" si="22"/>
        <v>15</v>
      </c>
      <c r="AL28" s="1"/>
    </row>
    <row r="29" spans="1:38" ht="24.9" customHeight="1" thickBot="1" x14ac:dyDescent="0.3">
      <c r="A29" s="35">
        <f t="shared" si="10"/>
        <v>17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196</v>
      </c>
      <c r="AI29" s="29">
        <f>'8.Spieltag'!AK29</f>
        <v>17</v>
      </c>
      <c r="AJ29" s="30">
        <f t="shared" si="21"/>
        <v>241</v>
      </c>
      <c r="AK29" s="31">
        <f t="shared" si="22"/>
        <v>17</v>
      </c>
      <c r="AL29" s="1"/>
    </row>
    <row r="30" spans="1:38" ht="28.2" customHeight="1" thickBot="1" x14ac:dyDescent="0.3">
      <c r="A30" s="35">
        <f t="shared" si="10"/>
        <v>11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11</v>
      </c>
      <c r="AJ30" s="30">
        <f t="shared" si="21"/>
        <v>270</v>
      </c>
      <c r="AK30" s="31">
        <f t="shared" si="22"/>
        <v>11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179</v>
      </c>
      <c r="AI31" s="29">
        <f>'8.Spieltag'!AK31</f>
        <v>19</v>
      </c>
      <c r="AJ31" s="30">
        <f t="shared" si="21"/>
        <v>224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8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228</v>
      </c>
      <c r="AI32" s="29">
        <f>'8.Spieltag'!AK32</f>
        <v>8</v>
      </c>
      <c r="AJ32" s="30">
        <f t="shared" si="21"/>
        <v>273</v>
      </c>
      <c r="AK32" s="31">
        <f t="shared" si="22"/>
        <v>8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166</v>
      </c>
      <c r="AI33" s="29">
        <f>'8.Spieltag'!AK33</f>
        <v>22</v>
      </c>
      <c r="AJ33" s="30">
        <f t="shared" ref="AJ33" si="33">AG33+AH33</f>
        <v>211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20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178</v>
      </c>
      <c r="AI34" s="29">
        <f>'8.Spieltag'!AK34</f>
        <v>20</v>
      </c>
      <c r="AJ34" s="30">
        <f t="shared" ref="AJ34" si="45">AG34+AH34</f>
        <v>223</v>
      </c>
      <c r="AK34" s="31">
        <f t="shared" si="22"/>
        <v>20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76" priority="16">
      <formula>($AG11&gt;40)</formula>
    </cfRule>
  </conditionalFormatting>
  <conditionalFormatting sqref="C1:C2 F1:AC2">
    <cfRule type="containsText" dxfId="75" priority="9" operator="containsText" text="Schalke 04">
      <formula>NOT(ISERROR(SEARCH("Schalke 04",C1)))</formula>
    </cfRule>
    <cfRule type="cellIs" dxfId="74" priority="10" operator="equal">
      <formula>"Schalke 04"</formula>
    </cfRule>
  </conditionalFormatting>
  <conditionalFormatting sqref="B31:B32">
    <cfRule type="expression" dxfId="73" priority="7">
      <formula>($AG31&gt;40)</formula>
    </cfRule>
  </conditionalFormatting>
  <conditionalFormatting sqref="B33:B34">
    <cfRule type="expression" dxfId="72" priority="5">
      <formula>($AG33&gt;40)</formula>
    </cfRule>
  </conditionalFormatting>
  <conditionalFormatting sqref="AG1:AG1048576">
    <cfRule type="top10" dxfId="71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52</v>
      </c>
      <c r="C1" s="69" t="s">
        <v>16</v>
      </c>
      <c r="D1" s="73"/>
      <c r="E1" s="74"/>
      <c r="F1" s="69" t="s">
        <v>19</v>
      </c>
      <c r="G1" s="73"/>
      <c r="H1" s="74"/>
      <c r="I1" s="69" t="s">
        <v>15</v>
      </c>
      <c r="J1" s="73"/>
      <c r="K1" s="74"/>
      <c r="L1" s="69" t="s">
        <v>63</v>
      </c>
      <c r="M1" s="73"/>
      <c r="N1" s="74"/>
      <c r="O1" s="69" t="s">
        <v>66</v>
      </c>
      <c r="P1" s="73"/>
      <c r="Q1" s="74"/>
      <c r="R1" s="69" t="s">
        <v>61</v>
      </c>
      <c r="S1" s="73"/>
      <c r="T1" s="74"/>
      <c r="U1" s="69" t="s">
        <v>104</v>
      </c>
      <c r="V1" s="73"/>
      <c r="W1" s="74"/>
      <c r="X1" s="69" t="s">
        <v>103</v>
      </c>
      <c r="Y1" s="73"/>
      <c r="Z1" s="74"/>
      <c r="AA1" s="69" t="s">
        <v>64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22</v>
      </c>
      <c r="J3" s="71"/>
      <c r="K3" s="71"/>
      <c r="L3" s="70" t="s">
        <v>13</v>
      </c>
      <c r="M3" s="71"/>
      <c r="N3" s="71"/>
      <c r="O3" s="70" t="s">
        <v>12</v>
      </c>
      <c r="P3" s="71"/>
      <c r="Q3" s="71"/>
      <c r="R3" s="70" t="s">
        <v>65</v>
      </c>
      <c r="S3" s="71"/>
      <c r="T3" s="71"/>
      <c r="U3" s="70" t="s">
        <v>60</v>
      </c>
      <c r="V3" s="71"/>
      <c r="W3" s="71"/>
      <c r="X3" s="70" t="s">
        <v>18</v>
      </c>
      <c r="Y3" s="71"/>
      <c r="Z3" s="71"/>
      <c r="AA3" s="70" t="s">
        <v>62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218</v>
      </c>
      <c r="AI11" s="29">
        <f>'8.Spieltag'!AK11</f>
        <v>13</v>
      </c>
      <c r="AJ11" s="30">
        <f t="shared" ref="AJ11" si="9">AG11+AH11</f>
        <v>263</v>
      </c>
      <c r="AK11" s="31">
        <f>RANK(AJ11,$AJ$11:$AJ$34)</f>
        <v>13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67</v>
      </c>
      <c r="AI12" s="29">
        <f>'8.Spieltag'!AK12</f>
        <v>24</v>
      </c>
      <c r="AJ12" s="30">
        <f t="shared" ref="AJ12:AJ32" si="21">AG12+AH12</f>
        <v>112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6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230</v>
      </c>
      <c r="AI13" s="29">
        <f>'8.Spieltag'!AK13</f>
        <v>6</v>
      </c>
      <c r="AJ13" s="30">
        <f t="shared" si="21"/>
        <v>275</v>
      </c>
      <c r="AK13" s="31">
        <f t="shared" si="22"/>
        <v>6</v>
      </c>
    </row>
    <row r="14" spans="1:38" ht="24.9" customHeight="1" thickBot="1" x14ac:dyDescent="0.3">
      <c r="A14" s="35">
        <f t="shared" si="10"/>
        <v>10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227</v>
      </c>
      <c r="AI14" s="29">
        <f>'8.Spieltag'!AK14</f>
        <v>10</v>
      </c>
      <c r="AJ14" s="30">
        <f t="shared" si="21"/>
        <v>272</v>
      </c>
      <c r="AK14" s="31">
        <f t="shared" si="22"/>
        <v>10</v>
      </c>
    </row>
    <row r="15" spans="1:38" ht="24.9" customHeight="1" thickBot="1" x14ac:dyDescent="0.3">
      <c r="A15" s="35">
        <f t="shared" si="10"/>
        <v>8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228</v>
      </c>
      <c r="AI15" s="29">
        <f>'8.Spieltag'!AK15</f>
        <v>8</v>
      </c>
      <c r="AJ15" s="30">
        <f t="shared" si="21"/>
        <v>273</v>
      </c>
      <c r="AK15" s="31">
        <f t="shared" si="22"/>
        <v>8</v>
      </c>
      <c r="AL15" s="1"/>
    </row>
    <row r="16" spans="1:38" ht="24.9" customHeight="1" thickBot="1" x14ac:dyDescent="0.3">
      <c r="A16" s="35">
        <f t="shared" si="10"/>
        <v>3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232</v>
      </c>
      <c r="AI16" s="29">
        <f>'8.Spieltag'!AK16</f>
        <v>3</v>
      </c>
      <c r="AJ16" s="30">
        <f t="shared" si="21"/>
        <v>277</v>
      </c>
      <c r="AK16" s="31">
        <f t="shared" si="22"/>
        <v>3</v>
      </c>
      <c r="AL16" s="1"/>
    </row>
    <row r="17" spans="1:38" ht="24.9" customHeight="1" thickBot="1" x14ac:dyDescent="0.3">
      <c r="A17" s="35">
        <f t="shared" si="10"/>
        <v>15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209</v>
      </c>
      <c r="AI17" s="29">
        <f>'8.Spieltag'!AK17</f>
        <v>15</v>
      </c>
      <c r="AJ17" s="30">
        <f t="shared" si="21"/>
        <v>254</v>
      </c>
      <c r="AK17" s="31">
        <f t="shared" si="22"/>
        <v>15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237</v>
      </c>
      <c r="AI18" s="29">
        <f>'8.Spieltag'!AK18</f>
        <v>1</v>
      </c>
      <c r="AJ18" s="30">
        <f t="shared" si="21"/>
        <v>282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229</v>
      </c>
      <c r="AI19" s="29">
        <f>'8.Spieltag'!AK19</f>
        <v>7</v>
      </c>
      <c r="AJ19" s="30">
        <f t="shared" si="21"/>
        <v>274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2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235</v>
      </c>
      <c r="AI20" s="29">
        <f>'8.Spieltag'!AK20</f>
        <v>2</v>
      </c>
      <c r="AJ20" s="30">
        <f t="shared" si="21"/>
        <v>280</v>
      </c>
      <c r="AK20" s="31">
        <f t="shared" si="22"/>
        <v>2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223</v>
      </c>
      <c r="AI21" s="29">
        <f>'8.Spieltag'!AK21</f>
        <v>12</v>
      </c>
      <c r="AJ21" s="30">
        <f t="shared" si="21"/>
        <v>268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21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172</v>
      </c>
      <c r="AI22" s="29">
        <f>'8.Spieltag'!AK22</f>
        <v>21</v>
      </c>
      <c r="AJ22" s="30">
        <f t="shared" si="21"/>
        <v>217</v>
      </c>
      <c r="AK22" s="31">
        <f t="shared" si="22"/>
        <v>21</v>
      </c>
      <c r="AL22" s="1"/>
    </row>
    <row r="23" spans="1:38" ht="24.9" customHeight="1" thickBot="1" x14ac:dyDescent="0.3">
      <c r="A23" s="35">
        <f t="shared" si="10"/>
        <v>4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231</v>
      </c>
      <c r="AI23" s="29">
        <f>'8.Spieltag'!AK23</f>
        <v>4</v>
      </c>
      <c r="AJ23" s="30">
        <f t="shared" si="21"/>
        <v>276</v>
      </c>
      <c r="AK23" s="31">
        <f t="shared" si="22"/>
        <v>4</v>
      </c>
      <c r="AL23" s="1"/>
    </row>
    <row r="24" spans="1:38" ht="24.9" customHeight="1" thickBot="1" x14ac:dyDescent="0.3">
      <c r="A24" s="35">
        <f t="shared" si="10"/>
        <v>18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188</v>
      </c>
      <c r="AI24" s="29">
        <f>'8.Spieltag'!AK24</f>
        <v>18</v>
      </c>
      <c r="AJ24" s="30">
        <f t="shared" si="21"/>
        <v>233</v>
      </c>
      <c r="AK24" s="31">
        <f t="shared" si="22"/>
        <v>18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158</v>
      </c>
      <c r="AI25" s="29">
        <f>'8.Spieltag'!AK25</f>
        <v>23</v>
      </c>
      <c r="AJ25" s="30">
        <f t="shared" si="21"/>
        <v>203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14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214</v>
      </c>
      <c r="AI26" s="29">
        <f>'8.Spieltag'!AK26</f>
        <v>14</v>
      </c>
      <c r="AJ26" s="30">
        <f t="shared" si="21"/>
        <v>259</v>
      </c>
      <c r="AK26" s="31">
        <f t="shared" si="22"/>
        <v>14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231</v>
      </c>
      <c r="AI27" s="29">
        <f>'8.Spieltag'!AK27</f>
        <v>4</v>
      </c>
      <c r="AJ27" s="30">
        <f t="shared" si="21"/>
        <v>276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15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209</v>
      </c>
      <c r="AI28" s="29">
        <f>'8.Spieltag'!AK28</f>
        <v>15</v>
      </c>
      <c r="AJ28" s="30">
        <f t="shared" si="21"/>
        <v>254</v>
      </c>
      <c r="AK28" s="31">
        <f t="shared" si="22"/>
        <v>15</v>
      </c>
      <c r="AL28" s="1"/>
    </row>
    <row r="29" spans="1:38" ht="24.9" customHeight="1" thickBot="1" x14ac:dyDescent="0.3">
      <c r="A29" s="35">
        <f t="shared" si="10"/>
        <v>17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196</v>
      </c>
      <c r="AI29" s="29">
        <f>'8.Spieltag'!AK29</f>
        <v>17</v>
      </c>
      <c r="AJ29" s="30">
        <f t="shared" si="21"/>
        <v>241</v>
      </c>
      <c r="AK29" s="31">
        <f t="shared" si="22"/>
        <v>17</v>
      </c>
      <c r="AL29" s="1"/>
    </row>
    <row r="30" spans="1:38" ht="28.2" customHeight="1" thickBot="1" x14ac:dyDescent="0.3">
      <c r="A30" s="35">
        <f t="shared" si="10"/>
        <v>11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11</v>
      </c>
      <c r="AJ30" s="30">
        <f t="shared" si="21"/>
        <v>270</v>
      </c>
      <c r="AK30" s="31">
        <f t="shared" si="22"/>
        <v>11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179</v>
      </c>
      <c r="AI31" s="29">
        <f>'8.Spieltag'!AK31</f>
        <v>19</v>
      </c>
      <c r="AJ31" s="30">
        <f t="shared" si="21"/>
        <v>224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8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228</v>
      </c>
      <c r="AI32" s="29">
        <f>'8.Spieltag'!AK32</f>
        <v>8</v>
      </c>
      <c r="AJ32" s="30">
        <f t="shared" si="21"/>
        <v>273</v>
      </c>
      <c r="AK32" s="31">
        <f t="shared" si="22"/>
        <v>8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166</v>
      </c>
      <c r="AI33" s="29">
        <f>'8.Spieltag'!AK33</f>
        <v>22</v>
      </c>
      <c r="AJ33" s="30">
        <f t="shared" ref="AJ33" si="33">AG33+AH33</f>
        <v>211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20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178</v>
      </c>
      <c r="AI34" s="29">
        <f>'8.Spieltag'!AK34</f>
        <v>20</v>
      </c>
      <c r="AJ34" s="30">
        <f t="shared" ref="AJ34" si="45">AG34+AH34</f>
        <v>223</v>
      </c>
      <c r="AK34" s="31">
        <f t="shared" si="22"/>
        <v>20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70" priority="16">
      <formula>($AG11&gt;40)</formula>
    </cfRule>
  </conditionalFormatting>
  <conditionalFormatting sqref="C1:C2 F1:AC2">
    <cfRule type="containsText" dxfId="69" priority="9" operator="containsText" text="Schalke 04">
      <formula>NOT(ISERROR(SEARCH("Schalke 04",C1)))</formula>
    </cfRule>
    <cfRule type="cellIs" dxfId="68" priority="10" operator="equal">
      <formula>"Schalke 04"</formula>
    </cfRule>
  </conditionalFormatting>
  <conditionalFormatting sqref="B31:B32">
    <cfRule type="expression" dxfId="67" priority="7">
      <formula>($AG31&gt;40)</formula>
    </cfRule>
  </conditionalFormatting>
  <conditionalFormatting sqref="B33:B34">
    <cfRule type="expression" dxfId="66" priority="5">
      <formula>($AG33&gt;40)</formula>
    </cfRule>
  </conditionalFormatting>
  <conditionalFormatting sqref="AG1:AG1048576">
    <cfRule type="top10" dxfId="65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L42"/>
  <sheetViews>
    <sheetView topLeftCell="A19"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53</v>
      </c>
      <c r="C1" s="69" t="s">
        <v>22</v>
      </c>
      <c r="D1" s="73"/>
      <c r="E1" s="74"/>
      <c r="F1" s="69" t="s">
        <v>62</v>
      </c>
      <c r="G1" s="73"/>
      <c r="H1" s="74"/>
      <c r="I1" s="69" t="s">
        <v>14</v>
      </c>
      <c r="J1" s="73"/>
      <c r="K1" s="74"/>
      <c r="L1" s="69" t="s">
        <v>13</v>
      </c>
      <c r="M1" s="73"/>
      <c r="N1" s="74"/>
      <c r="O1" s="69" t="s">
        <v>12</v>
      </c>
      <c r="P1" s="73"/>
      <c r="Q1" s="74"/>
      <c r="R1" s="69" t="s">
        <v>18</v>
      </c>
      <c r="S1" s="73"/>
      <c r="T1" s="74"/>
      <c r="U1" s="69" t="s">
        <v>17</v>
      </c>
      <c r="V1" s="73"/>
      <c r="W1" s="74"/>
      <c r="X1" s="69" t="s">
        <v>65</v>
      </c>
      <c r="Y1" s="73"/>
      <c r="Z1" s="74"/>
      <c r="AA1" s="69" t="s">
        <v>60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63</v>
      </c>
      <c r="D3" s="71"/>
      <c r="E3" s="71"/>
      <c r="F3" s="70" t="s">
        <v>103</v>
      </c>
      <c r="G3" s="71"/>
      <c r="H3" s="71"/>
      <c r="I3" s="70" t="s">
        <v>64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66</v>
      </c>
      <c r="V3" s="71"/>
      <c r="W3" s="71"/>
      <c r="X3" s="70" t="s">
        <v>104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218</v>
      </c>
      <c r="AI11" s="29">
        <f>'8.Spieltag'!AK11</f>
        <v>13</v>
      </c>
      <c r="AJ11" s="30">
        <f t="shared" ref="AJ11" si="9">AG11+AH11</f>
        <v>263</v>
      </c>
      <c r="AK11" s="31">
        <f>RANK(AJ11,$AJ$11:$AJ$34)</f>
        <v>13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67</v>
      </c>
      <c r="AI12" s="29">
        <f>'8.Spieltag'!AK12</f>
        <v>24</v>
      </c>
      <c r="AJ12" s="30">
        <f t="shared" ref="AJ12:AJ32" si="21">AG12+AH12</f>
        <v>112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6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230</v>
      </c>
      <c r="AI13" s="29">
        <f>'8.Spieltag'!AK13</f>
        <v>6</v>
      </c>
      <c r="AJ13" s="30">
        <f t="shared" si="21"/>
        <v>275</v>
      </c>
      <c r="AK13" s="31">
        <f t="shared" si="22"/>
        <v>6</v>
      </c>
    </row>
    <row r="14" spans="1:38" ht="24.9" customHeight="1" thickBot="1" x14ac:dyDescent="0.3">
      <c r="A14" s="35">
        <f t="shared" si="10"/>
        <v>10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227</v>
      </c>
      <c r="AI14" s="29">
        <f>'8.Spieltag'!AK14</f>
        <v>10</v>
      </c>
      <c r="AJ14" s="30">
        <f t="shared" si="21"/>
        <v>272</v>
      </c>
      <c r="AK14" s="31">
        <f t="shared" si="22"/>
        <v>10</v>
      </c>
    </row>
    <row r="15" spans="1:38" ht="24.9" customHeight="1" thickBot="1" x14ac:dyDescent="0.3">
      <c r="A15" s="35">
        <f t="shared" si="10"/>
        <v>8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228</v>
      </c>
      <c r="AI15" s="29">
        <f>'8.Spieltag'!AK15</f>
        <v>8</v>
      </c>
      <c r="AJ15" s="30">
        <f t="shared" si="21"/>
        <v>273</v>
      </c>
      <c r="AK15" s="31">
        <f t="shared" si="22"/>
        <v>8</v>
      </c>
      <c r="AL15" s="1"/>
    </row>
    <row r="16" spans="1:38" ht="24.9" customHeight="1" thickBot="1" x14ac:dyDescent="0.3">
      <c r="A16" s="35">
        <f t="shared" si="10"/>
        <v>3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232</v>
      </c>
      <c r="AI16" s="29">
        <f>'8.Spieltag'!AK16</f>
        <v>3</v>
      </c>
      <c r="AJ16" s="30">
        <f t="shared" si="21"/>
        <v>277</v>
      </c>
      <c r="AK16" s="31">
        <f t="shared" si="22"/>
        <v>3</v>
      </c>
      <c r="AL16" s="1"/>
    </row>
    <row r="17" spans="1:38" ht="24.9" customHeight="1" thickBot="1" x14ac:dyDescent="0.3">
      <c r="A17" s="35">
        <f t="shared" si="10"/>
        <v>15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209</v>
      </c>
      <c r="AI17" s="29">
        <f>'8.Spieltag'!AK17</f>
        <v>15</v>
      </c>
      <c r="AJ17" s="30">
        <f t="shared" si="21"/>
        <v>254</v>
      </c>
      <c r="AK17" s="31">
        <f t="shared" si="22"/>
        <v>15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237</v>
      </c>
      <c r="AI18" s="29">
        <f>'8.Spieltag'!AK18</f>
        <v>1</v>
      </c>
      <c r="AJ18" s="30">
        <f t="shared" si="21"/>
        <v>282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229</v>
      </c>
      <c r="AI19" s="29">
        <f>'8.Spieltag'!AK19</f>
        <v>7</v>
      </c>
      <c r="AJ19" s="30">
        <f t="shared" si="21"/>
        <v>274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2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235</v>
      </c>
      <c r="AI20" s="29">
        <f>'8.Spieltag'!AK20</f>
        <v>2</v>
      </c>
      <c r="AJ20" s="30">
        <f t="shared" si="21"/>
        <v>280</v>
      </c>
      <c r="AK20" s="31">
        <f t="shared" si="22"/>
        <v>2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223</v>
      </c>
      <c r="AI21" s="29">
        <f>'8.Spieltag'!AK21</f>
        <v>12</v>
      </c>
      <c r="AJ21" s="30">
        <f t="shared" si="21"/>
        <v>268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21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172</v>
      </c>
      <c r="AI22" s="29">
        <f>'8.Spieltag'!AK22</f>
        <v>21</v>
      </c>
      <c r="AJ22" s="30">
        <f t="shared" si="21"/>
        <v>217</v>
      </c>
      <c r="AK22" s="31">
        <f t="shared" si="22"/>
        <v>21</v>
      </c>
      <c r="AL22" s="1"/>
    </row>
    <row r="23" spans="1:38" ht="24.9" customHeight="1" thickBot="1" x14ac:dyDescent="0.3">
      <c r="A23" s="35">
        <f t="shared" si="10"/>
        <v>4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231</v>
      </c>
      <c r="AI23" s="29">
        <f>'8.Spieltag'!AK23</f>
        <v>4</v>
      </c>
      <c r="AJ23" s="30">
        <f t="shared" si="21"/>
        <v>276</v>
      </c>
      <c r="AK23" s="31">
        <f t="shared" si="22"/>
        <v>4</v>
      </c>
      <c r="AL23" s="1"/>
    </row>
    <row r="24" spans="1:38" ht="24.9" customHeight="1" thickBot="1" x14ac:dyDescent="0.3">
      <c r="A24" s="35">
        <f t="shared" si="10"/>
        <v>18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188</v>
      </c>
      <c r="AI24" s="29">
        <f>'8.Spieltag'!AK24</f>
        <v>18</v>
      </c>
      <c r="AJ24" s="30">
        <f t="shared" si="21"/>
        <v>233</v>
      </c>
      <c r="AK24" s="31">
        <f t="shared" si="22"/>
        <v>18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158</v>
      </c>
      <c r="AI25" s="29">
        <f>'8.Spieltag'!AK25</f>
        <v>23</v>
      </c>
      <c r="AJ25" s="30">
        <f t="shared" si="21"/>
        <v>203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14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214</v>
      </c>
      <c r="AI26" s="29">
        <f>'8.Spieltag'!AK26</f>
        <v>14</v>
      </c>
      <c r="AJ26" s="30">
        <f t="shared" si="21"/>
        <v>259</v>
      </c>
      <c r="AK26" s="31">
        <f t="shared" si="22"/>
        <v>14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231</v>
      </c>
      <c r="AI27" s="29">
        <f>'8.Spieltag'!AK27</f>
        <v>4</v>
      </c>
      <c r="AJ27" s="30">
        <f t="shared" si="21"/>
        <v>276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15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209</v>
      </c>
      <c r="AI28" s="29">
        <f>'8.Spieltag'!AK28</f>
        <v>15</v>
      </c>
      <c r="AJ28" s="30">
        <f t="shared" si="21"/>
        <v>254</v>
      </c>
      <c r="AK28" s="31">
        <f t="shared" si="22"/>
        <v>15</v>
      </c>
      <c r="AL28" s="1"/>
    </row>
    <row r="29" spans="1:38" ht="24.9" customHeight="1" thickBot="1" x14ac:dyDescent="0.3">
      <c r="A29" s="35">
        <f t="shared" si="10"/>
        <v>17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196</v>
      </c>
      <c r="AI29" s="29">
        <f>'8.Spieltag'!AK29</f>
        <v>17</v>
      </c>
      <c r="AJ29" s="30">
        <f t="shared" si="21"/>
        <v>241</v>
      </c>
      <c r="AK29" s="31">
        <f t="shared" si="22"/>
        <v>17</v>
      </c>
      <c r="AL29" s="1"/>
    </row>
    <row r="30" spans="1:38" ht="28.2" customHeight="1" thickBot="1" x14ac:dyDescent="0.3">
      <c r="A30" s="35">
        <f t="shared" si="10"/>
        <v>11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11</v>
      </c>
      <c r="AJ30" s="30">
        <f t="shared" si="21"/>
        <v>270</v>
      </c>
      <c r="AK30" s="31">
        <f t="shared" si="22"/>
        <v>11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179</v>
      </c>
      <c r="AI31" s="29">
        <f>'8.Spieltag'!AK31</f>
        <v>19</v>
      </c>
      <c r="AJ31" s="30">
        <f t="shared" si="21"/>
        <v>224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8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228</v>
      </c>
      <c r="AI32" s="29">
        <f>'8.Spieltag'!AK32</f>
        <v>8</v>
      </c>
      <c r="AJ32" s="30">
        <f t="shared" si="21"/>
        <v>273</v>
      </c>
      <c r="AK32" s="31">
        <f t="shared" si="22"/>
        <v>8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166</v>
      </c>
      <c r="AI33" s="29">
        <f>'8.Spieltag'!AK33</f>
        <v>22</v>
      </c>
      <c r="AJ33" s="30">
        <f t="shared" ref="AJ33" si="33">AG33+AH33</f>
        <v>211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20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178</v>
      </c>
      <c r="AI34" s="29">
        <f>'8.Spieltag'!AK34</f>
        <v>20</v>
      </c>
      <c r="AJ34" s="30">
        <f t="shared" ref="AJ34" si="45">AG34+AH34</f>
        <v>223</v>
      </c>
      <c r="AK34" s="31">
        <f t="shared" si="22"/>
        <v>20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64" priority="16">
      <formula>($AG11&gt;40)</formula>
    </cfRule>
  </conditionalFormatting>
  <conditionalFormatting sqref="C1:C2 F1:AC2">
    <cfRule type="containsText" dxfId="63" priority="9" operator="containsText" text="Schalke 04">
      <formula>NOT(ISERROR(SEARCH("Schalke 04",C1)))</formula>
    </cfRule>
    <cfRule type="cellIs" dxfId="62" priority="10" operator="equal">
      <formula>"Schalke 04"</formula>
    </cfRule>
  </conditionalFormatting>
  <conditionalFormatting sqref="B31:B32">
    <cfRule type="expression" dxfId="61" priority="7">
      <formula>($AG31&gt;40)</formula>
    </cfRule>
  </conditionalFormatting>
  <conditionalFormatting sqref="B33:B34">
    <cfRule type="expression" dxfId="60" priority="5">
      <formula>($AG33&gt;40)</formula>
    </cfRule>
  </conditionalFormatting>
  <conditionalFormatting sqref="AG1:AG1048576">
    <cfRule type="top10" dxfId="59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customWidth="1"/>
    <col min="6" max="6" width="3.44140625" style="16" customWidth="1"/>
    <col min="7" max="7" width="3.44140625" style="1" customWidth="1"/>
    <col min="8" max="8" width="4.44140625" style="95" customWidth="1"/>
    <col min="9" max="10" width="3.44140625" style="1" customWidth="1"/>
    <col min="11" max="11" width="4.44140625" style="95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54</v>
      </c>
      <c r="C1" s="69" t="s">
        <v>16</v>
      </c>
      <c r="D1" s="73"/>
      <c r="E1" s="74"/>
      <c r="F1" s="69" t="s">
        <v>61</v>
      </c>
      <c r="G1" s="73"/>
      <c r="H1" s="74"/>
      <c r="I1" s="69" t="s">
        <v>104</v>
      </c>
      <c r="J1" s="73"/>
      <c r="K1" s="74"/>
      <c r="L1" s="69" t="s">
        <v>15</v>
      </c>
      <c r="M1" s="73"/>
      <c r="N1" s="74"/>
      <c r="O1" s="69" t="s">
        <v>66</v>
      </c>
      <c r="P1" s="73"/>
      <c r="Q1" s="74"/>
      <c r="R1" s="69" t="s">
        <v>19</v>
      </c>
      <c r="S1" s="73"/>
      <c r="T1" s="74"/>
      <c r="U1" s="69" t="s">
        <v>65</v>
      </c>
      <c r="V1" s="73"/>
      <c r="W1" s="74"/>
      <c r="X1" s="69" t="s">
        <v>64</v>
      </c>
      <c r="Y1" s="73"/>
      <c r="Z1" s="74"/>
      <c r="AA1" s="69" t="s">
        <v>103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22</v>
      </c>
      <c r="D3" s="71"/>
      <c r="E3" s="71"/>
      <c r="F3" s="70" t="s">
        <v>60</v>
      </c>
      <c r="G3" s="71"/>
      <c r="H3" s="71"/>
      <c r="I3" s="70" t="s">
        <v>12</v>
      </c>
      <c r="J3" s="71"/>
      <c r="K3" s="71"/>
      <c r="L3" s="70" t="s">
        <v>63</v>
      </c>
      <c r="M3" s="71"/>
      <c r="N3" s="71"/>
      <c r="O3" s="70" t="s">
        <v>18</v>
      </c>
      <c r="P3" s="71"/>
      <c r="Q3" s="71"/>
      <c r="R3" s="70" t="s">
        <v>62</v>
      </c>
      <c r="S3" s="71"/>
      <c r="T3" s="71"/>
      <c r="U3" s="70" t="s">
        <v>14</v>
      </c>
      <c r="V3" s="71"/>
      <c r="W3" s="71"/>
      <c r="X3" s="70" t="s">
        <v>17</v>
      </c>
      <c r="Y3" s="71"/>
      <c r="Z3" s="71"/>
      <c r="AA3" s="70" t="s">
        <v>13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218</v>
      </c>
      <c r="AI11" s="29">
        <f>'8.Spieltag'!AK11</f>
        <v>13</v>
      </c>
      <c r="AJ11" s="30">
        <f t="shared" ref="AJ11" si="9">AG11+AH11</f>
        <v>263</v>
      </c>
      <c r="AK11" s="31">
        <f>RANK(AJ11,$AJ$11:$AJ$34)</f>
        <v>13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67</v>
      </c>
      <c r="AI12" s="29">
        <f>'8.Spieltag'!AK12</f>
        <v>24</v>
      </c>
      <c r="AJ12" s="30">
        <f t="shared" ref="AJ12:AJ32" si="21">AG12+AH12</f>
        <v>112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6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230</v>
      </c>
      <c r="AI13" s="29">
        <f>'8.Spieltag'!AK13</f>
        <v>6</v>
      </c>
      <c r="AJ13" s="30">
        <f t="shared" si="21"/>
        <v>275</v>
      </c>
      <c r="AK13" s="31">
        <f t="shared" si="22"/>
        <v>6</v>
      </c>
    </row>
    <row r="14" spans="1:38" ht="24.9" customHeight="1" thickBot="1" x14ac:dyDescent="0.3">
      <c r="A14" s="35">
        <f t="shared" si="10"/>
        <v>10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227</v>
      </c>
      <c r="AI14" s="29">
        <f>'8.Spieltag'!AK14</f>
        <v>10</v>
      </c>
      <c r="AJ14" s="30">
        <f t="shared" si="21"/>
        <v>272</v>
      </c>
      <c r="AK14" s="31">
        <f t="shared" si="22"/>
        <v>10</v>
      </c>
    </row>
    <row r="15" spans="1:38" ht="24.9" customHeight="1" thickBot="1" x14ac:dyDescent="0.3">
      <c r="A15" s="35">
        <f t="shared" si="10"/>
        <v>8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228</v>
      </c>
      <c r="AI15" s="29">
        <f>'8.Spieltag'!AK15</f>
        <v>8</v>
      </c>
      <c r="AJ15" s="30">
        <f t="shared" si="21"/>
        <v>273</v>
      </c>
      <c r="AK15" s="31">
        <f t="shared" si="22"/>
        <v>8</v>
      </c>
      <c r="AL15" s="1"/>
    </row>
    <row r="16" spans="1:38" ht="24.9" customHeight="1" thickBot="1" x14ac:dyDescent="0.3">
      <c r="A16" s="35">
        <f t="shared" si="10"/>
        <v>3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232</v>
      </c>
      <c r="AI16" s="29">
        <f>'8.Spieltag'!AK16</f>
        <v>3</v>
      </c>
      <c r="AJ16" s="30">
        <f t="shared" si="21"/>
        <v>277</v>
      </c>
      <c r="AK16" s="31">
        <f t="shared" si="22"/>
        <v>3</v>
      </c>
      <c r="AL16" s="1"/>
    </row>
    <row r="17" spans="1:38" ht="24.9" customHeight="1" thickBot="1" x14ac:dyDescent="0.3">
      <c r="A17" s="35">
        <f t="shared" si="10"/>
        <v>15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209</v>
      </c>
      <c r="AI17" s="29">
        <f>'8.Spieltag'!AK17</f>
        <v>15</v>
      </c>
      <c r="AJ17" s="30">
        <f t="shared" si="21"/>
        <v>254</v>
      </c>
      <c r="AK17" s="31">
        <f t="shared" si="22"/>
        <v>15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237</v>
      </c>
      <c r="AI18" s="29">
        <f>'8.Spieltag'!AK18</f>
        <v>1</v>
      </c>
      <c r="AJ18" s="30">
        <f t="shared" si="21"/>
        <v>282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229</v>
      </c>
      <c r="AI19" s="29">
        <f>'8.Spieltag'!AK19</f>
        <v>7</v>
      </c>
      <c r="AJ19" s="30">
        <f t="shared" si="21"/>
        <v>274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2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235</v>
      </c>
      <c r="AI20" s="29">
        <f>'8.Spieltag'!AK20</f>
        <v>2</v>
      </c>
      <c r="AJ20" s="30">
        <f t="shared" si="21"/>
        <v>280</v>
      </c>
      <c r="AK20" s="31">
        <f t="shared" si="22"/>
        <v>2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223</v>
      </c>
      <c r="AI21" s="29">
        <f>'8.Spieltag'!AK21</f>
        <v>12</v>
      </c>
      <c r="AJ21" s="30">
        <f t="shared" si="21"/>
        <v>268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21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172</v>
      </c>
      <c r="AI22" s="29">
        <f>'8.Spieltag'!AK22</f>
        <v>21</v>
      </c>
      <c r="AJ22" s="30">
        <f t="shared" si="21"/>
        <v>217</v>
      </c>
      <c r="AK22" s="31">
        <f t="shared" si="22"/>
        <v>21</v>
      </c>
      <c r="AL22" s="1"/>
    </row>
    <row r="23" spans="1:38" ht="24.9" customHeight="1" thickBot="1" x14ac:dyDescent="0.3">
      <c r="A23" s="35">
        <f t="shared" si="10"/>
        <v>4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231</v>
      </c>
      <c r="AI23" s="29">
        <f>'8.Spieltag'!AK23</f>
        <v>4</v>
      </c>
      <c r="AJ23" s="30">
        <f t="shared" si="21"/>
        <v>276</v>
      </c>
      <c r="AK23" s="31">
        <f t="shared" si="22"/>
        <v>4</v>
      </c>
      <c r="AL23" s="1"/>
    </row>
    <row r="24" spans="1:38" ht="24.9" customHeight="1" thickBot="1" x14ac:dyDescent="0.3">
      <c r="A24" s="35">
        <f t="shared" si="10"/>
        <v>18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188</v>
      </c>
      <c r="AI24" s="29">
        <f>'8.Spieltag'!AK24</f>
        <v>18</v>
      </c>
      <c r="AJ24" s="30">
        <f t="shared" si="21"/>
        <v>233</v>
      </c>
      <c r="AK24" s="31">
        <f t="shared" si="22"/>
        <v>18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158</v>
      </c>
      <c r="AI25" s="29">
        <f>'8.Spieltag'!AK25</f>
        <v>23</v>
      </c>
      <c r="AJ25" s="30">
        <f t="shared" si="21"/>
        <v>203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14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214</v>
      </c>
      <c r="AI26" s="29">
        <f>'8.Spieltag'!AK26</f>
        <v>14</v>
      </c>
      <c r="AJ26" s="30">
        <f t="shared" si="21"/>
        <v>259</v>
      </c>
      <c r="AK26" s="31">
        <f t="shared" si="22"/>
        <v>14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231</v>
      </c>
      <c r="AI27" s="29">
        <f>'8.Spieltag'!AK27</f>
        <v>4</v>
      </c>
      <c r="AJ27" s="30">
        <f t="shared" si="21"/>
        <v>276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15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209</v>
      </c>
      <c r="AI28" s="29">
        <f>'8.Spieltag'!AK28</f>
        <v>15</v>
      </c>
      <c r="AJ28" s="30">
        <f t="shared" si="21"/>
        <v>254</v>
      </c>
      <c r="AK28" s="31">
        <f t="shared" si="22"/>
        <v>15</v>
      </c>
      <c r="AL28" s="1"/>
    </row>
    <row r="29" spans="1:38" ht="24.9" customHeight="1" thickBot="1" x14ac:dyDescent="0.3">
      <c r="A29" s="35">
        <f t="shared" si="10"/>
        <v>17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196</v>
      </c>
      <c r="AI29" s="29">
        <f>'8.Spieltag'!AK29</f>
        <v>17</v>
      </c>
      <c r="AJ29" s="30">
        <f t="shared" si="21"/>
        <v>241</v>
      </c>
      <c r="AK29" s="31">
        <f t="shared" si="22"/>
        <v>17</v>
      </c>
      <c r="AL29" s="1"/>
    </row>
    <row r="30" spans="1:38" ht="28.2" customHeight="1" thickBot="1" x14ac:dyDescent="0.3">
      <c r="A30" s="35">
        <f t="shared" si="10"/>
        <v>11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11</v>
      </c>
      <c r="AJ30" s="30">
        <f t="shared" si="21"/>
        <v>270</v>
      </c>
      <c r="AK30" s="31">
        <f t="shared" si="22"/>
        <v>11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179</v>
      </c>
      <c r="AI31" s="29">
        <f>'8.Spieltag'!AK31</f>
        <v>19</v>
      </c>
      <c r="AJ31" s="30">
        <f t="shared" si="21"/>
        <v>224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8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228</v>
      </c>
      <c r="AI32" s="29">
        <f>'8.Spieltag'!AK32</f>
        <v>8</v>
      </c>
      <c r="AJ32" s="30">
        <f t="shared" si="21"/>
        <v>273</v>
      </c>
      <c r="AK32" s="31">
        <f t="shared" si="22"/>
        <v>8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166</v>
      </c>
      <c r="AI33" s="29">
        <f>'8.Spieltag'!AK33</f>
        <v>22</v>
      </c>
      <c r="AJ33" s="30">
        <f t="shared" ref="AJ33" si="33">AG33+AH33</f>
        <v>211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20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178</v>
      </c>
      <c r="AI34" s="29">
        <f>'8.Spieltag'!AK34</f>
        <v>20</v>
      </c>
      <c r="AJ34" s="30">
        <f t="shared" ref="AJ34" si="45">AG34+AH34</f>
        <v>223</v>
      </c>
      <c r="AK34" s="31">
        <f t="shared" si="22"/>
        <v>20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58" priority="16">
      <formula>($AG11&gt;40)</formula>
    </cfRule>
  </conditionalFormatting>
  <conditionalFormatting sqref="C1:C2 F1:AC2">
    <cfRule type="containsText" dxfId="57" priority="9" operator="containsText" text="Schalke 04">
      <formula>NOT(ISERROR(SEARCH("Schalke 04",C1)))</formula>
    </cfRule>
    <cfRule type="cellIs" dxfId="56" priority="10" operator="equal">
      <formula>"Schalke 04"</formula>
    </cfRule>
  </conditionalFormatting>
  <conditionalFormatting sqref="B31:B32">
    <cfRule type="expression" dxfId="55" priority="7">
      <formula>($AG31&gt;40)</formula>
    </cfRule>
  </conditionalFormatting>
  <conditionalFormatting sqref="B33:B34">
    <cfRule type="expression" dxfId="54" priority="5">
      <formula>($AG33&gt;40)</formula>
    </cfRule>
  </conditionalFormatting>
  <conditionalFormatting sqref="AG1:AG1048576">
    <cfRule type="top10" dxfId="53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55</v>
      </c>
      <c r="C1" s="69" t="s">
        <v>60</v>
      </c>
      <c r="D1" s="73"/>
      <c r="E1" s="74"/>
      <c r="F1" s="69" t="s">
        <v>18</v>
      </c>
      <c r="G1" s="73"/>
      <c r="H1" s="74"/>
      <c r="I1" s="69" t="s">
        <v>22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12</v>
      </c>
      <c r="V1" s="73"/>
      <c r="W1" s="74"/>
      <c r="X1" s="69" t="s">
        <v>14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64</v>
      </c>
      <c r="G3" s="71"/>
      <c r="H3" s="71"/>
      <c r="I3" s="70" t="s">
        <v>103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19</v>
      </c>
      <c r="V3" s="71"/>
      <c r="W3" s="71"/>
      <c r="X3" s="70" t="s">
        <v>104</v>
      </c>
      <c r="Y3" s="71"/>
      <c r="Z3" s="71"/>
      <c r="AA3" s="70" t="s">
        <v>66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218</v>
      </c>
      <c r="AI11" s="29">
        <f>'8.Spieltag'!AK11</f>
        <v>13</v>
      </c>
      <c r="AJ11" s="30">
        <f t="shared" ref="AJ11" si="9">AG11+AH11</f>
        <v>263</v>
      </c>
      <c r="AK11" s="31">
        <f>RANK(AJ11,$AJ$11:$AJ$34)</f>
        <v>13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67</v>
      </c>
      <c r="AI12" s="29">
        <f>'8.Spieltag'!AK12</f>
        <v>24</v>
      </c>
      <c r="AJ12" s="30">
        <f t="shared" ref="AJ12:AJ32" si="21">AG12+AH12</f>
        <v>112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6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230</v>
      </c>
      <c r="AI13" s="29">
        <f>'8.Spieltag'!AK13</f>
        <v>6</v>
      </c>
      <c r="AJ13" s="30">
        <f t="shared" si="21"/>
        <v>275</v>
      </c>
      <c r="AK13" s="31">
        <f t="shared" si="22"/>
        <v>6</v>
      </c>
    </row>
    <row r="14" spans="1:38" ht="24.9" customHeight="1" thickBot="1" x14ac:dyDescent="0.3">
      <c r="A14" s="35">
        <f t="shared" si="10"/>
        <v>10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227</v>
      </c>
      <c r="AI14" s="29">
        <f>'8.Spieltag'!AK14</f>
        <v>10</v>
      </c>
      <c r="AJ14" s="30">
        <f t="shared" si="21"/>
        <v>272</v>
      </c>
      <c r="AK14" s="31">
        <f t="shared" si="22"/>
        <v>10</v>
      </c>
    </row>
    <row r="15" spans="1:38" ht="24.9" customHeight="1" thickBot="1" x14ac:dyDescent="0.3">
      <c r="A15" s="35">
        <f t="shared" si="10"/>
        <v>8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228</v>
      </c>
      <c r="AI15" s="29">
        <f>'8.Spieltag'!AK15</f>
        <v>8</v>
      </c>
      <c r="AJ15" s="30">
        <f t="shared" si="21"/>
        <v>273</v>
      </c>
      <c r="AK15" s="31">
        <f t="shared" si="22"/>
        <v>8</v>
      </c>
      <c r="AL15" s="1"/>
    </row>
    <row r="16" spans="1:38" ht="24.9" customHeight="1" thickBot="1" x14ac:dyDescent="0.3">
      <c r="A16" s="35">
        <f t="shared" si="10"/>
        <v>3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232</v>
      </c>
      <c r="AI16" s="29">
        <f>'8.Spieltag'!AK16</f>
        <v>3</v>
      </c>
      <c r="AJ16" s="30">
        <f t="shared" si="21"/>
        <v>277</v>
      </c>
      <c r="AK16" s="31">
        <f t="shared" si="22"/>
        <v>3</v>
      </c>
      <c r="AL16" s="1"/>
    </row>
    <row r="17" spans="1:38" ht="24.9" customHeight="1" thickBot="1" x14ac:dyDescent="0.3">
      <c r="A17" s="35">
        <f t="shared" si="10"/>
        <v>15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209</v>
      </c>
      <c r="AI17" s="29">
        <f>'8.Spieltag'!AK17</f>
        <v>15</v>
      </c>
      <c r="AJ17" s="30">
        <f t="shared" si="21"/>
        <v>254</v>
      </c>
      <c r="AK17" s="31">
        <f t="shared" si="22"/>
        <v>15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237</v>
      </c>
      <c r="AI18" s="29">
        <f>'8.Spieltag'!AK18</f>
        <v>1</v>
      </c>
      <c r="AJ18" s="30">
        <f t="shared" si="21"/>
        <v>282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229</v>
      </c>
      <c r="AI19" s="29">
        <f>'8.Spieltag'!AK19</f>
        <v>7</v>
      </c>
      <c r="AJ19" s="30">
        <f t="shared" si="21"/>
        <v>274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2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235</v>
      </c>
      <c r="AI20" s="29">
        <f>'8.Spieltag'!AK20</f>
        <v>2</v>
      </c>
      <c r="AJ20" s="30">
        <f t="shared" si="21"/>
        <v>280</v>
      </c>
      <c r="AK20" s="31">
        <f t="shared" si="22"/>
        <v>2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223</v>
      </c>
      <c r="AI21" s="29">
        <f>'8.Spieltag'!AK21</f>
        <v>12</v>
      </c>
      <c r="AJ21" s="30">
        <f t="shared" si="21"/>
        <v>268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21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172</v>
      </c>
      <c r="AI22" s="29">
        <f>'8.Spieltag'!AK22</f>
        <v>21</v>
      </c>
      <c r="AJ22" s="30">
        <f t="shared" si="21"/>
        <v>217</v>
      </c>
      <c r="AK22" s="31">
        <f t="shared" si="22"/>
        <v>21</v>
      </c>
      <c r="AL22" s="1"/>
    </row>
    <row r="23" spans="1:38" ht="24.9" customHeight="1" thickBot="1" x14ac:dyDescent="0.3">
      <c r="A23" s="35">
        <f t="shared" si="10"/>
        <v>4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231</v>
      </c>
      <c r="AI23" s="29">
        <f>'8.Spieltag'!AK23</f>
        <v>4</v>
      </c>
      <c r="AJ23" s="30">
        <f t="shared" si="21"/>
        <v>276</v>
      </c>
      <c r="AK23" s="31">
        <f t="shared" si="22"/>
        <v>4</v>
      </c>
      <c r="AL23" s="1"/>
    </row>
    <row r="24" spans="1:38" ht="24.9" customHeight="1" thickBot="1" x14ac:dyDescent="0.3">
      <c r="A24" s="35">
        <f t="shared" si="10"/>
        <v>18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188</v>
      </c>
      <c r="AI24" s="29">
        <f>'8.Spieltag'!AK24</f>
        <v>18</v>
      </c>
      <c r="AJ24" s="30">
        <f t="shared" si="21"/>
        <v>233</v>
      </c>
      <c r="AK24" s="31">
        <f t="shared" si="22"/>
        <v>18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158</v>
      </c>
      <c r="AI25" s="29">
        <f>'8.Spieltag'!AK25</f>
        <v>23</v>
      </c>
      <c r="AJ25" s="30">
        <f t="shared" si="21"/>
        <v>203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14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214</v>
      </c>
      <c r="AI26" s="29">
        <f>'8.Spieltag'!AK26</f>
        <v>14</v>
      </c>
      <c r="AJ26" s="30">
        <f t="shared" si="21"/>
        <v>259</v>
      </c>
      <c r="AK26" s="31">
        <f t="shared" si="22"/>
        <v>14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231</v>
      </c>
      <c r="AI27" s="29">
        <f>'8.Spieltag'!AK27</f>
        <v>4</v>
      </c>
      <c r="AJ27" s="30">
        <f t="shared" si="21"/>
        <v>276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15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209</v>
      </c>
      <c r="AI28" s="29">
        <f>'8.Spieltag'!AK28</f>
        <v>15</v>
      </c>
      <c r="AJ28" s="30">
        <f t="shared" si="21"/>
        <v>254</v>
      </c>
      <c r="AK28" s="31">
        <f t="shared" si="22"/>
        <v>15</v>
      </c>
      <c r="AL28" s="1"/>
    </row>
    <row r="29" spans="1:38" ht="24.9" customHeight="1" thickBot="1" x14ac:dyDescent="0.3">
      <c r="A29" s="35">
        <f t="shared" si="10"/>
        <v>17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196</v>
      </c>
      <c r="AI29" s="29">
        <f>'8.Spieltag'!AK29</f>
        <v>17</v>
      </c>
      <c r="AJ29" s="30">
        <f t="shared" si="21"/>
        <v>241</v>
      </c>
      <c r="AK29" s="31">
        <f t="shared" si="22"/>
        <v>17</v>
      </c>
      <c r="AL29" s="1"/>
    </row>
    <row r="30" spans="1:38" ht="28.2" customHeight="1" thickBot="1" x14ac:dyDescent="0.3">
      <c r="A30" s="35">
        <f t="shared" si="10"/>
        <v>11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11</v>
      </c>
      <c r="AJ30" s="30">
        <f t="shared" si="21"/>
        <v>270</v>
      </c>
      <c r="AK30" s="31">
        <f t="shared" si="22"/>
        <v>11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179</v>
      </c>
      <c r="AI31" s="29">
        <f>'8.Spieltag'!AK31</f>
        <v>19</v>
      </c>
      <c r="AJ31" s="30">
        <f t="shared" si="21"/>
        <v>224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8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228</v>
      </c>
      <c r="AI32" s="29">
        <f>'8.Spieltag'!AK32</f>
        <v>8</v>
      </c>
      <c r="AJ32" s="30">
        <f t="shared" si="21"/>
        <v>273</v>
      </c>
      <c r="AK32" s="31">
        <f t="shared" si="22"/>
        <v>8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166</v>
      </c>
      <c r="AI33" s="29">
        <f>'8.Spieltag'!AK33</f>
        <v>22</v>
      </c>
      <c r="AJ33" s="30">
        <f t="shared" ref="AJ33" si="33">AG33+AH33</f>
        <v>211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20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178</v>
      </c>
      <c r="AI34" s="29">
        <f>'8.Spieltag'!AK34</f>
        <v>20</v>
      </c>
      <c r="AJ34" s="30">
        <f t="shared" ref="AJ34" si="45">AG34+AH34</f>
        <v>223</v>
      </c>
      <c r="AK34" s="31">
        <f t="shared" si="22"/>
        <v>20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52" priority="17">
      <formula>($AG11&gt;40)</formula>
    </cfRule>
  </conditionalFormatting>
  <conditionalFormatting sqref="C1:C2 F1:AC2">
    <cfRule type="containsText" dxfId="51" priority="10" operator="containsText" text="Schalke 04">
      <formula>NOT(ISERROR(SEARCH("Schalke 04",C1)))</formula>
    </cfRule>
    <cfRule type="cellIs" dxfId="50" priority="11" operator="equal">
      <formula>"Schalke 04"</formula>
    </cfRule>
  </conditionalFormatting>
  <conditionalFormatting sqref="B31:B32">
    <cfRule type="expression" dxfId="49" priority="7">
      <formula>($AG31&gt;40)</formula>
    </cfRule>
  </conditionalFormatting>
  <conditionalFormatting sqref="B33:B34">
    <cfRule type="expression" dxfId="48" priority="5">
      <formula>($AG33&gt;40)</formula>
    </cfRule>
  </conditionalFormatting>
  <conditionalFormatting sqref="AG1:AG1048576">
    <cfRule type="top10" dxfId="4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56</v>
      </c>
      <c r="C1" s="69" t="s">
        <v>19</v>
      </c>
      <c r="D1" s="73"/>
      <c r="E1" s="74"/>
      <c r="F1" s="69" t="s">
        <v>60</v>
      </c>
      <c r="G1" s="73"/>
      <c r="H1" s="74"/>
      <c r="I1" s="69" t="s">
        <v>65</v>
      </c>
      <c r="J1" s="73"/>
      <c r="K1" s="74"/>
      <c r="L1" s="69" t="s">
        <v>103</v>
      </c>
      <c r="M1" s="73"/>
      <c r="N1" s="74"/>
      <c r="O1" s="69" t="s">
        <v>64</v>
      </c>
      <c r="P1" s="73"/>
      <c r="Q1" s="74"/>
      <c r="R1" s="69" t="s">
        <v>66</v>
      </c>
      <c r="S1" s="73"/>
      <c r="T1" s="74"/>
      <c r="U1" s="69" t="s">
        <v>61</v>
      </c>
      <c r="V1" s="73"/>
      <c r="W1" s="74"/>
      <c r="X1" s="69" t="s">
        <v>104</v>
      </c>
      <c r="Y1" s="73"/>
      <c r="Z1" s="74"/>
      <c r="AA1" s="69" t="s">
        <v>16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18</v>
      </c>
      <c r="J3" s="71"/>
      <c r="K3" s="71"/>
      <c r="L3" s="70" t="s">
        <v>15</v>
      </c>
      <c r="M3" s="71"/>
      <c r="N3" s="71"/>
      <c r="O3" s="70" t="s">
        <v>63</v>
      </c>
      <c r="P3" s="71"/>
      <c r="Q3" s="71"/>
      <c r="R3" s="70" t="s">
        <v>22</v>
      </c>
      <c r="S3" s="71"/>
      <c r="T3" s="71"/>
      <c r="U3" s="70" t="s">
        <v>62</v>
      </c>
      <c r="V3" s="71"/>
      <c r="W3" s="71"/>
      <c r="X3" s="70" t="s">
        <v>13</v>
      </c>
      <c r="Y3" s="71"/>
      <c r="Z3" s="71"/>
      <c r="AA3" s="70" t="s">
        <v>12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218</v>
      </c>
      <c r="AI11" s="29">
        <f>'8.Spieltag'!AK11</f>
        <v>13</v>
      </c>
      <c r="AJ11" s="30">
        <f t="shared" ref="AJ11" si="9">AG11+AH11</f>
        <v>263</v>
      </c>
      <c r="AK11" s="31">
        <f>RANK(AJ11,$AJ$11:$AJ$34)</f>
        <v>13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67</v>
      </c>
      <c r="AI12" s="29">
        <f>'8.Spieltag'!AK12</f>
        <v>24</v>
      </c>
      <c r="AJ12" s="30">
        <f t="shared" ref="AJ12:AJ32" si="21">AG12+AH12</f>
        <v>112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6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230</v>
      </c>
      <c r="AI13" s="29">
        <f>'8.Spieltag'!AK13</f>
        <v>6</v>
      </c>
      <c r="AJ13" s="30">
        <f t="shared" si="21"/>
        <v>275</v>
      </c>
      <c r="AK13" s="31">
        <f t="shared" si="22"/>
        <v>6</v>
      </c>
    </row>
    <row r="14" spans="1:38" ht="24.9" customHeight="1" thickBot="1" x14ac:dyDescent="0.3">
      <c r="A14" s="35">
        <f t="shared" si="10"/>
        <v>10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227</v>
      </c>
      <c r="AI14" s="29">
        <f>'8.Spieltag'!AK14</f>
        <v>10</v>
      </c>
      <c r="AJ14" s="30">
        <f t="shared" si="21"/>
        <v>272</v>
      </c>
      <c r="AK14" s="31">
        <f t="shared" si="22"/>
        <v>10</v>
      </c>
    </row>
    <row r="15" spans="1:38" ht="24.9" customHeight="1" thickBot="1" x14ac:dyDescent="0.3">
      <c r="A15" s="35">
        <f t="shared" si="10"/>
        <v>8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228</v>
      </c>
      <c r="AI15" s="29">
        <f>'8.Spieltag'!AK15</f>
        <v>8</v>
      </c>
      <c r="AJ15" s="30">
        <f t="shared" si="21"/>
        <v>273</v>
      </c>
      <c r="AK15" s="31">
        <f t="shared" si="22"/>
        <v>8</v>
      </c>
      <c r="AL15" s="1"/>
    </row>
    <row r="16" spans="1:38" ht="24.9" customHeight="1" thickBot="1" x14ac:dyDescent="0.3">
      <c r="A16" s="35">
        <f t="shared" si="10"/>
        <v>3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232</v>
      </c>
      <c r="AI16" s="29">
        <f>'8.Spieltag'!AK16</f>
        <v>3</v>
      </c>
      <c r="AJ16" s="30">
        <f t="shared" si="21"/>
        <v>277</v>
      </c>
      <c r="AK16" s="31">
        <f t="shared" si="22"/>
        <v>3</v>
      </c>
      <c r="AL16" s="1"/>
    </row>
    <row r="17" spans="1:38" ht="24.9" customHeight="1" thickBot="1" x14ac:dyDescent="0.3">
      <c r="A17" s="35">
        <f t="shared" si="10"/>
        <v>15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209</v>
      </c>
      <c r="AI17" s="29">
        <f>'8.Spieltag'!AK17</f>
        <v>15</v>
      </c>
      <c r="AJ17" s="30">
        <f t="shared" si="21"/>
        <v>254</v>
      </c>
      <c r="AK17" s="31">
        <f t="shared" si="22"/>
        <v>15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237</v>
      </c>
      <c r="AI18" s="29">
        <f>'8.Spieltag'!AK18</f>
        <v>1</v>
      </c>
      <c r="AJ18" s="30">
        <f t="shared" si="21"/>
        <v>282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229</v>
      </c>
      <c r="AI19" s="29">
        <f>'8.Spieltag'!AK19</f>
        <v>7</v>
      </c>
      <c r="AJ19" s="30">
        <f t="shared" si="21"/>
        <v>274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2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235</v>
      </c>
      <c r="AI20" s="29">
        <f>'8.Spieltag'!AK20</f>
        <v>2</v>
      </c>
      <c r="AJ20" s="30">
        <f t="shared" si="21"/>
        <v>280</v>
      </c>
      <c r="AK20" s="31">
        <f t="shared" si="22"/>
        <v>2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223</v>
      </c>
      <c r="AI21" s="29">
        <f>'8.Spieltag'!AK21</f>
        <v>12</v>
      </c>
      <c r="AJ21" s="30">
        <f t="shared" si="21"/>
        <v>268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21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172</v>
      </c>
      <c r="AI22" s="29">
        <f>'8.Spieltag'!AK22</f>
        <v>21</v>
      </c>
      <c r="AJ22" s="30">
        <f t="shared" si="21"/>
        <v>217</v>
      </c>
      <c r="AK22" s="31">
        <f t="shared" si="22"/>
        <v>21</v>
      </c>
      <c r="AL22" s="1"/>
    </row>
    <row r="23" spans="1:38" ht="24.9" customHeight="1" thickBot="1" x14ac:dyDescent="0.3">
      <c r="A23" s="35">
        <f t="shared" si="10"/>
        <v>4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231</v>
      </c>
      <c r="AI23" s="29">
        <f>'8.Spieltag'!AK23</f>
        <v>4</v>
      </c>
      <c r="AJ23" s="30">
        <f t="shared" si="21"/>
        <v>276</v>
      </c>
      <c r="AK23" s="31">
        <f t="shared" si="22"/>
        <v>4</v>
      </c>
      <c r="AL23" s="1"/>
    </row>
    <row r="24" spans="1:38" ht="24.9" customHeight="1" thickBot="1" x14ac:dyDescent="0.3">
      <c r="A24" s="35">
        <f t="shared" si="10"/>
        <v>18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188</v>
      </c>
      <c r="AI24" s="29">
        <f>'8.Spieltag'!AK24</f>
        <v>18</v>
      </c>
      <c r="AJ24" s="30">
        <f t="shared" si="21"/>
        <v>233</v>
      </c>
      <c r="AK24" s="31">
        <f t="shared" si="22"/>
        <v>18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158</v>
      </c>
      <c r="AI25" s="29">
        <f>'8.Spieltag'!AK25</f>
        <v>23</v>
      </c>
      <c r="AJ25" s="30">
        <f t="shared" si="21"/>
        <v>203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14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214</v>
      </c>
      <c r="AI26" s="29">
        <f>'8.Spieltag'!AK26</f>
        <v>14</v>
      </c>
      <c r="AJ26" s="30">
        <f t="shared" si="21"/>
        <v>259</v>
      </c>
      <c r="AK26" s="31">
        <f t="shared" si="22"/>
        <v>14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231</v>
      </c>
      <c r="AI27" s="29">
        <f>'8.Spieltag'!AK27</f>
        <v>4</v>
      </c>
      <c r="AJ27" s="30">
        <f t="shared" si="21"/>
        <v>276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15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209</v>
      </c>
      <c r="AI28" s="29">
        <f>'8.Spieltag'!AK28</f>
        <v>15</v>
      </c>
      <c r="AJ28" s="30">
        <f t="shared" si="21"/>
        <v>254</v>
      </c>
      <c r="AK28" s="31">
        <f t="shared" si="22"/>
        <v>15</v>
      </c>
      <c r="AL28" s="1"/>
    </row>
    <row r="29" spans="1:38" ht="24.9" customHeight="1" thickBot="1" x14ac:dyDescent="0.3">
      <c r="A29" s="35">
        <f t="shared" si="10"/>
        <v>17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196</v>
      </c>
      <c r="AI29" s="29">
        <f>'8.Spieltag'!AK29</f>
        <v>17</v>
      </c>
      <c r="AJ29" s="30">
        <f t="shared" si="21"/>
        <v>241</v>
      </c>
      <c r="AK29" s="31">
        <f t="shared" si="22"/>
        <v>17</v>
      </c>
      <c r="AL29" s="1"/>
    </row>
    <row r="30" spans="1:38" ht="28.2" customHeight="1" thickBot="1" x14ac:dyDescent="0.3">
      <c r="A30" s="35">
        <f t="shared" si="10"/>
        <v>11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11</v>
      </c>
      <c r="AJ30" s="30">
        <f t="shared" si="21"/>
        <v>270</v>
      </c>
      <c r="AK30" s="31">
        <f t="shared" si="22"/>
        <v>11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179</v>
      </c>
      <c r="AI31" s="29">
        <f>'8.Spieltag'!AK31</f>
        <v>19</v>
      </c>
      <c r="AJ31" s="30">
        <f t="shared" si="21"/>
        <v>224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8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228</v>
      </c>
      <c r="AI32" s="29">
        <f>'8.Spieltag'!AK32</f>
        <v>8</v>
      </c>
      <c r="AJ32" s="30">
        <f t="shared" si="21"/>
        <v>273</v>
      </c>
      <c r="AK32" s="31">
        <f t="shared" si="22"/>
        <v>8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166</v>
      </c>
      <c r="AI33" s="29">
        <f>'8.Spieltag'!AK33</f>
        <v>22</v>
      </c>
      <c r="AJ33" s="30">
        <f t="shared" ref="AJ33" si="33">AG33+AH33</f>
        <v>211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20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178</v>
      </c>
      <c r="AI34" s="29">
        <f>'8.Spieltag'!AK34</f>
        <v>20</v>
      </c>
      <c r="AJ34" s="30">
        <f t="shared" ref="AJ34" si="45">AG34+AH34</f>
        <v>223</v>
      </c>
      <c r="AK34" s="31">
        <f t="shared" si="22"/>
        <v>20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J30">
    <sortCondition ref="A11:A30"/>
  </sortState>
  <phoneticPr fontId="0" type="noConversion"/>
  <conditionalFormatting sqref="B11:B30">
    <cfRule type="expression" dxfId="46" priority="16">
      <formula>($AG11&gt;40)</formula>
    </cfRule>
  </conditionalFormatting>
  <conditionalFormatting sqref="C1:C2 F1:AC2">
    <cfRule type="containsText" dxfId="45" priority="9" operator="containsText" text="Schalke 04">
      <formula>NOT(ISERROR(SEARCH("Schalke 04",C1)))</formula>
    </cfRule>
    <cfRule type="cellIs" dxfId="44" priority="10" operator="equal">
      <formula>"Schalke 04"</formula>
    </cfRule>
  </conditionalFormatting>
  <conditionalFormatting sqref="B31:B32">
    <cfRule type="expression" dxfId="43" priority="7">
      <formula>($AG31&gt;40)</formula>
    </cfRule>
  </conditionalFormatting>
  <conditionalFormatting sqref="B33:B34">
    <cfRule type="expression" dxfId="42" priority="5">
      <formula>($AG33&gt;40)</formula>
    </cfRule>
  </conditionalFormatting>
  <conditionalFormatting sqref="AG1:AG1048576">
    <cfRule type="top10" dxfId="41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57</v>
      </c>
      <c r="C1" s="69" t="s">
        <v>14</v>
      </c>
      <c r="D1" s="73"/>
      <c r="E1" s="74"/>
      <c r="F1" s="69" t="s">
        <v>12</v>
      </c>
      <c r="G1" s="73"/>
      <c r="H1" s="74"/>
      <c r="I1" s="69" t="s">
        <v>62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22</v>
      </c>
      <c r="V1" s="73"/>
      <c r="W1" s="74"/>
      <c r="X1" s="69" t="s">
        <v>15</v>
      </c>
      <c r="Y1" s="73"/>
      <c r="Z1" s="74"/>
      <c r="AA1" s="69" t="s">
        <v>18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61</v>
      </c>
      <c r="D3" s="71"/>
      <c r="E3" s="71"/>
      <c r="F3" s="70" t="s">
        <v>60</v>
      </c>
      <c r="G3" s="71"/>
      <c r="H3" s="71"/>
      <c r="I3" s="70" t="s">
        <v>65</v>
      </c>
      <c r="J3" s="71"/>
      <c r="K3" s="71"/>
      <c r="L3" s="70" t="s">
        <v>103</v>
      </c>
      <c r="M3" s="71"/>
      <c r="N3" s="71"/>
      <c r="O3" s="70" t="s">
        <v>104</v>
      </c>
      <c r="P3" s="71"/>
      <c r="Q3" s="71"/>
      <c r="R3" s="70" t="s">
        <v>66</v>
      </c>
      <c r="S3" s="71"/>
      <c r="T3" s="71"/>
      <c r="U3" s="70" t="s">
        <v>64</v>
      </c>
      <c r="V3" s="71"/>
      <c r="W3" s="71"/>
      <c r="X3" s="70" t="s">
        <v>16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218</v>
      </c>
      <c r="AI11" s="29">
        <f>'8.Spieltag'!AK11</f>
        <v>13</v>
      </c>
      <c r="AJ11" s="30">
        <f t="shared" ref="AJ11" si="9">AG11+AH11</f>
        <v>263</v>
      </c>
      <c r="AK11" s="31">
        <f>RANK(AJ11,$AJ$11:$AJ$34)</f>
        <v>13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67</v>
      </c>
      <c r="AI12" s="29">
        <f>'8.Spieltag'!AK12</f>
        <v>24</v>
      </c>
      <c r="AJ12" s="30">
        <f t="shared" ref="AJ12:AJ32" si="21">AG12+AH12</f>
        <v>112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6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230</v>
      </c>
      <c r="AI13" s="29">
        <f>'8.Spieltag'!AK13</f>
        <v>6</v>
      </c>
      <c r="AJ13" s="30">
        <f t="shared" si="21"/>
        <v>275</v>
      </c>
      <c r="AK13" s="31">
        <f t="shared" si="22"/>
        <v>6</v>
      </c>
    </row>
    <row r="14" spans="1:38" ht="24.9" customHeight="1" thickBot="1" x14ac:dyDescent="0.3">
      <c r="A14" s="35">
        <f t="shared" si="10"/>
        <v>10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227</v>
      </c>
      <c r="AI14" s="29">
        <f>'8.Spieltag'!AK14</f>
        <v>10</v>
      </c>
      <c r="AJ14" s="30">
        <f t="shared" si="21"/>
        <v>272</v>
      </c>
      <c r="AK14" s="31">
        <f t="shared" si="22"/>
        <v>10</v>
      </c>
    </row>
    <row r="15" spans="1:38" ht="24.9" customHeight="1" thickBot="1" x14ac:dyDescent="0.3">
      <c r="A15" s="35">
        <f t="shared" si="10"/>
        <v>8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228</v>
      </c>
      <c r="AI15" s="29">
        <f>'8.Spieltag'!AK15</f>
        <v>8</v>
      </c>
      <c r="AJ15" s="30">
        <f t="shared" si="21"/>
        <v>273</v>
      </c>
      <c r="AK15" s="31">
        <f t="shared" si="22"/>
        <v>8</v>
      </c>
      <c r="AL15" s="1"/>
    </row>
    <row r="16" spans="1:38" ht="24.9" customHeight="1" thickBot="1" x14ac:dyDescent="0.3">
      <c r="A16" s="35">
        <f t="shared" si="10"/>
        <v>3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232</v>
      </c>
      <c r="AI16" s="29">
        <f>'8.Spieltag'!AK16</f>
        <v>3</v>
      </c>
      <c r="AJ16" s="30">
        <f t="shared" si="21"/>
        <v>277</v>
      </c>
      <c r="AK16" s="31">
        <f t="shared" si="22"/>
        <v>3</v>
      </c>
      <c r="AL16" s="1"/>
    </row>
    <row r="17" spans="1:38" ht="24.9" customHeight="1" thickBot="1" x14ac:dyDescent="0.3">
      <c r="A17" s="35">
        <f t="shared" si="10"/>
        <v>15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209</v>
      </c>
      <c r="AI17" s="29">
        <f>'8.Spieltag'!AK17</f>
        <v>15</v>
      </c>
      <c r="AJ17" s="30">
        <f t="shared" si="21"/>
        <v>254</v>
      </c>
      <c r="AK17" s="31">
        <f t="shared" si="22"/>
        <v>15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237</v>
      </c>
      <c r="AI18" s="29">
        <f>'8.Spieltag'!AK18</f>
        <v>1</v>
      </c>
      <c r="AJ18" s="30">
        <f t="shared" si="21"/>
        <v>282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229</v>
      </c>
      <c r="AI19" s="29">
        <f>'8.Spieltag'!AK19</f>
        <v>7</v>
      </c>
      <c r="AJ19" s="30">
        <f t="shared" si="21"/>
        <v>274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2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235</v>
      </c>
      <c r="AI20" s="29">
        <f>'8.Spieltag'!AK20</f>
        <v>2</v>
      </c>
      <c r="AJ20" s="30">
        <f t="shared" si="21"/>
        <v>280</v>
      </c>
      <c r="AK20" s="31">
        <f t="shared" si="22"/>
        <v>2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223</v>
      </c>
      <c r="AI21" s="29">
        <f>'8.Spieltag'!AK21</f>
        <v>12</v>
      </c>
      <c r="AJ21" s="30">
        <f t="shared" si="21"/>
        <v>268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21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172</v>
      </c>
      <c r="AI22" s="29">
        <f>'8.Spieltag'!AK22</f>
        <v>21</v>
      </c>
      <c r="AJ22" s="30">
        <f t="shared" si="21"/>
        <v>217</v>
      </c>
      <c r="AK22" s="31">
        <f t="shared" si="22"/>
        <v>21</v>
      </c>
      <c r="AL22" s="1"/>
    </row>
    <row r="23" spans="1:38" ht="24.9" customHeight="1" thickBot="1" x14ac:dyDescent="0.3">
      <c r="A23" s="35">
        <f t="shared" si="10"/>
        <v>4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231</v>
      </c>
      <c r="AI23" s="29">
        <f>'8.Spieltag'!AK23</f>
        <v>4</v>
      </c>
      <c r="AJ23" s="30">
        <f t="shared" si="21"/>
        <v>276</v>
      </c>
      <c r="AK23" s="31">
        <f t="shared" si="22"/>
        <v>4</v>
      </c>
      <c r="AL23" s="1"/>
    </row>
    <row r="24" spans="1:38" ht="24.9" customHeight="1" thickBot="1" x14ac:dyDescent="0.3">
      <c r="A24" s="35">
        <f t="shared" si="10"/>
        <v>18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188</v>
      </c>
      <c r="AI24" s="29">
        <f>'8.Spieltag'!AK24</f>
        <v>18</v>
      </c>
      <c r="AJ24" s="30">
        <f t="shared" si="21"/>
        <v>233</v>
      </c>
      <c r="AK24" s="31">
        <f t="shared" si="22"/>
        <v>18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158</v>
      </c>
      <c r="AI25" s="29">
        <f>'8.Spieltag'!AK25</f>
        <v>23</v>
      </c>
      <c r="AJ25" s="30">
        <f t="shared" si="21"/>
        <v>203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14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214</v>
      </c>
      <c r="AI26" s="29">
        <f>'8.Spieltag'!AK26</f>
        <v>14</v>
      </c>
      <c r="AJ26" s="30">
        <f t="shared" si="21"/>
        <v>259</v>
      </c>
      <c r="AK26" s="31">
        <f t="shared" si="22"/>
        <v>14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231</v>
      </c>
      <c r="AI27" s="29">
        <f>'8.Spieltag'!AK27</f>
        <v>4</v>
      </c>
      <c r="AJ27" s="30">
        <f t="shared" si="21"/>
        <v>276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15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209</v>
      </c>
      <c r="AI28" s="29">
        <f>'8.Spieltag'!AK28</f>
        <v>15</v>
      </c>
      <c r="AJ28" s="30">
        <f t="shared" si="21"/>
        <v>254</v>
      </c>
      <c r="AK28" s="31">
        <f t="shared" si="22"/>
        <v>15</v>
      </c>
      <c r="AL28" s="1"/>
    </row>
    <row r="29" spans="1:38" ht="24.9" customHeight="1" thickBot="1" x14ac:dyDescent="0.3">
      <c r="A29" s="35">
        <f t="shared" si="10"/>
        <v>17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196</v>
      </c>
      <c r="AI29" s="29">
        <f>'8.Spieltag'!AK29</f>
        <v>17</v>
      </c>
      <c r="AJ29" s="30">
        <f t="shared" si="21"/>
        <v>241</v>
      </c>
      <c r="AK29" s="31">
        <f t="shared" si="22"/>
        <v>17</v>
      </c>
      <c r="AL29" s="1"/>
    </row>
    <row r="30" spans="1:38" ht="28.2" customHeight="1" thickBot="1" x14ac:dyDescent="0.3">
      <c r="A30" s="35">
        <f t="shared" si="10"/>
        <v>11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11</v>
      </c>
      <c r="AJ30" s="30">
        <f t="shared" si="21"/>
        <v>270</v>
      </c>
      <c r="AK30" s="31">
        <f t="shared" si="22"/>
        <v>11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179</v>
      </c>
      <c r="AI31" s="29">
        <f>'8.Spieltag'!AK31</f>
        <v>19</v>
      </c>
      <c r="AJ31" s="30">
        <f t="shared" si="21"/>
        <v>224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8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228</v>
      </c>
      <c r="AI32" s="29">
        <f>'8.Spieltag'!AK32</f>
        <v>8</v>
      </c>
      <c r="AJ32" s="30">
        <f t="shared" si="21"/>
        <v>273</v>
      </c>
      <c r="AK32" s="31">
        <f t="shared" si="22"/>
        <v>8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166</v>
      </c>
      <c r="AI33" s="29">
        <f>'8.Spieltag'!AK33</f>
        <v>22</v>
      </c>
      <c r="AJ33" s="30">
        <f t="shared" ref="AJ33" si="33">AG33+AH33</f>
        <v>211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20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178</v>
      </c>
      <c r="AI34" s="29">
        <f>'8.Spieltag'!AK34</f>
        <v>20</v>
      </c>
      <c r="AJ34" s="30">
        <f t="shared" ref="AJ34" si="45">AG34+AH34</f>
        <v>223</v>
      </c>
      <c r="AK34" s="31">
        <f t="shared" si="22"/>
        <v>20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40" priority="16">
      <formula>($AG11&gt;40)</formula>
    </cfRule>
  </conditionalFormatting>
  <conditionalFormatting sqref="C1:C2 F1:AC2">
    <cfRule type="containsText" dxfId="39" priority="9" operator="containsText" text="Schalke 04">
      <formula>NOT(ISERROR(SEARCH("Schalke 04",C1)))</formula>
    </cfRule>
    <cfRule type="cellIs" dxfId="38" priority="10" operator="equal">
      <formula>"Schalke 04"</formula>
    </cfRule>
  </conditionalFormatting>
  <conditionalFormatting sqref="B31:B32">
    <cfRule type="expression" dxfId="37" priority="7">
      <formula>($AG31&gt;40)</formula>
    </cfRule>
  </conditionalFormatting>
  <conditionalFormatting sqref="B33:B34">
    <cfRule type="expression" dxfId="36" priority="5">
      <formula>($AG33&gt;40)</formula>
    </cfRule>
  </conditionalFormatting>
  <conditionalFormatting sqref="AG1:AG1048576">
    <cfRule type="top10" dxfId="35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L42"/>
  <sheetViews>
    <sheetView topLeftCell="A25"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58</v>
      </c>
      <c r="C1" s="69" t="s">
        <v>65</v>
      </c>
      <c r="D1" s="73"/>
      <c r="E1" s="74"/>
      <c r="F1" s="69" t="s">
        <v>14</v>
      </c>
      <c r="G1" s="73"/>
      <c r="H1" s="74"/>
      <c r="I1" s="69" t="s">
        <v>64</v>
      </c>
      <c r="J1" s="73"/>
      <c r="K1" s="74"/>
      <c r="L1" s="69" t="s">
        <v>66</v>
      </c>
      <c r="M1" s="73"/>
      <c r="N1" s="74"/>
      <c r="O1" s="69" t="s">
        <v>16</v>
      </c>
      <c r="P1" s="73"/>
      <c r="Q1" s="74"/>
      <c r="R1" s="69" t="s">
        <v>19</v>
      </c>
      <c r="S1" s="73"/>
      <c r="T1" s="74"/>
      <c r="U1" s="69" t="s">
        <v>61</v>
      </c>
      <c r="V1" s="73"/>
      <c r="W1" s="74"/>
      <c r="X1" s="69" t="s">
        <v>60</v>
      </c>
      <c r="Y1" s="73"/>
      <c r="Z1" s="74"/>
      <c r="AA1" s="69" t="s">
        <v>104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12</v>
      </c>
      <c r="G3" s="71"/>
      <c r="H3" s="71"/>
      <c r="I3" s="70" t="s">
        <v>13</v>
      </c>
      <c r="J3" s="71"/>
      <c r="K3" s="71"/>
      <c r="L3" s="70" t="s">
        <v>63</v>
      </c>
      <c r="M3" s="71"/>
      <c r="N3" s="71"/>
      <c r="O3" s="70" t="s">
        <v>103</v>
      </c>
      <c r="P3" s="71"/>
      <c r="Q3" s="71"/>
      <c r="R3" s="70" t="s">
        <v>15</v>
      </c>
      <c r="S3" s="71"/>
      <c r="T3" s="71"/>
      <c r="U3" s="70" t="s">
        <v>22</v>
      </c>
      <c r="V3" s="71"/>
      <c r="W3" s="71"/>
      <c r="X3" s="70" t="s">
        <v>62</v>
      </c>
      <c r="Y3" s="71"/>
      <c r="Z3" s="71"/>
      <c r="AA3" s="70" t="s">
        <v>18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218</v>
      </c>
      <c r="AI11" s="29">
        <f>'8.Spieltag'!AK11</f>
        <v>13</v>
      </c>
      <c r="AJ11" s="30">
        <f t="shared" ref="AJ11" si="9">AG11+AH11</f>
        <v>263</v>
      </c>
      <c r="AK11" s="31">
        <f>RANK(AJ11,$AJ$11:$AJ$34)</f>
        <v>13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67</v>
      </c>
      <c r="AI12" s="29">
        <f>'8.Spieltag'!AK12</f>
        <v>24</v>
      </c>
      <c r="AJ12" s="30">
        <f t="shared" ref="AJ12:AJ32" si="21">AG12+AH12</f>
        <v>112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6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230</v>
      </c>
      <c r="AI13" s="29">
        <f>'8.Spieltag'!AK13</f>
        <v>6</v>
      </c>
      <c r="AJ13" s="30">
        <f t="shared" si="21"/>
        <v>275</v>
      </c>
      <c r="AK13" s="31">
        <f t="shared" si="22"/>
        <v>6</v>
      </c>
    </row>
    <row r="14" spans="1:38" ht="24.9" customHeight="1" thickBot="1" x14ac:dyDescent="0.3">
      <c r="A14" s="35">
        <f t="shared" si="10"/>
        <v>10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227</v>
      </c>
      <c r="AI14" s="29">
        <f>'8.Spieltag'!AK14</f>
        <v>10</v>
      </c>
      <c r="AJ14" s="30">
        <f t="shared" si="21"/>
        <v>272</v>
      </c>
      <c r="AK14" s="31">
        <f t="shared" si="22"/>
        <v>10</v>
      </c>
    </row>
    <row r="15" spans="1:38" ht="24.9" customHeight="1" thickBot="1" x14ac:dyDescent="0.3">
      <c r="A15" s="35">
        <f t="shared" si="10"/>
        <v>8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228</v>
      </c>
      <c r="AI15" s="29">
        <f>'8.Spieltag'!AK15</f>
        <v>8</v>
      </c>
      <c r="AJ15" s="30">
        <f t="shared" si="21"/>
        <v>273</v>
      </c>
      <c r="AK15" s="31">
        <f t="shared" si="22"/>
        <v>8</v>
      </c>
      <c r="AL15" s="1"/>
    </row>
    <row r="16" spans="1:38" ht="24.9" customHeight="1" thickBot="1" x14ac:dyDescent="0.3">
      <c r="A16" s="35">
        <f t="shared" si="10"/>
        <v>3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232</v>
      </c>
      <c r="AI16" s="29">
        <f>'8.Spieltag'!AK16</f>
        <v>3</v>
      </c>
      <c r="AJ16" s="30">
        <f t="shared" si="21"/>
        <v>277</v>
      </c>
      <c r="AK16" s="31">
        <f t="shared" si="22"/>
        <v>3</v>
      </c>
      <c r="AL16" s="1"/>
    </row>
    <row r="17" spans="1:38" ht="24.9" customHeight="1" thickBot="1" x14ac:dyDescent="0.3">
      <c r="A17" s="35">
        <f t="shared" si="10"/>
        <v>15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209</v>
      </c>
      <c r="AI17" s="29">
        <f>'8.Spieltag'!AK17</f>
        <v>15</v>
      </c>
      <c r="AJ17" s="30">
        <f t="shared" si="21"/>
        <v>254</v>
      </c>
      <c r="AK17" s="31">
        <f t="shared" si="22"/>
        <v>15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237</v>
      </c>
      <c r="AI18" s="29">
        <f>'8.Spieltag'!AK18</f>
        <v>1</v>
      </c>
      <c r="AJ18" s="30">
        <f t="shared" si="21"/>
        <v>282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229</v>
      </c>
      <c r="AI19" s="29">
        <f>'8.Spieltag'!AK19</f>
        <v>7</v>
      </c>
      <c r="AJ19" s="30">
        <f t="shared" si="21"/>
        <v>274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2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235</v>
      </c>
      <c r="AI20" s="29">
        <f>'8.Spieltag'!AK20</f>
        <v>2</v>
      </c>
      <c r="AJ20" s="30">
        <f t="shared" si="21"/>
        <v>280</v>
      </c>
      <c r="AK20" s="31">
        <f t="shared" si="22"/>
        <v>2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223</v>
      </c>
      <c r="AI21" s="29">
        <f>'8.Spieltag'!AK21</f>
        <v>12</v>
      </c>
      <c r="AJ21" s="30">
        <f t="shared" si="21"/>
        <v>268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21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172</v>
      </c>
      <c r="AI22" s="29">
        <f>'8.Spieltag'!AK22</f>
        <v>21</v>
      </c>
      <c r="AJ22" s="30">
        <f t="shared" si="21"/>
        <v>217</v>
      </c>
      <c r="AK22" s="31">
        <f t="shared" si="22"/>
        <v>21</v>
      </c>
      <c r="AL22" s="1"/>
    </row>
    <row r="23" spans="1:38" ht="24.9" customHeight="1" thickBot="1" x14ac:dyDescent="0.3">
      <c r="A23" s="35">
        <f t="shared" si="10"/>
        <v>4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231</v>
      </c>
      <c r="AI23" s="29">
        <f>'8.Spieltag'!AK23</f>
        <v>4</v>
      </c>
      <c r="AJ23" s="30">
        <f t="shared" si="21"/>
        <v>276</v>
      </c>
      <c r="AK23" s="31">
        <f t="shared" si="22"/>
        <v>4</v>
      </c>
      <c r="AL23" s="1"/>
    </row>
    <row r="24" spans="1:38" ht="24.9" customHeight="1" thickBot="1" x14ac:dyDescent="0.3">
      <c r="A24" s="35">
        <f t="shared" si="10"/>
        <v>18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188</v>
      </c>
      <c r="AI24" s="29">
        <f>'8.Spieltag'!AK24</f>
        <v>18</v>
      </c>
      <c r="AJ24" s="30">
        <f t="shared" si="21"/>
        <v>233</v>
      </c>
      <c r="AK24" s="31">
        <f t="shared" si="22"/>
        <v>18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158</v>
      </c>
      <c r="AI25" s="29">
        <f>'8.Spieltag'!AK25</f>
        <v>23</v>
      </c>
      <c r="AJ25" s="30">
        <f t="shared" si="21"/>
        <v>203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14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214</v>
      </c>
      <c r="AI26" s="29">
        <f>'8.Spieltag'!AK26</f>
        <v>14</v>
      </c>
      <c r="AJ26" s="30">
        <f t="shared" si="21"/>
        <v>259</v>
      </c>
      <c r="AK26" s="31">
        <f t="shared" si="22"/>
        <v>14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231</v>
      </c>
      <c r="AI27" s="29">
        <f>'8.Spieltag'!AK27</f>
        <v>4</v>
      </c>
      <c r="AJ27" s="30">
        <f t="shared" si="21"/>
        <v>276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15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209</v>
      </c>
      <c r="AI28" s="29">
        <f>'8.Spieltag'!AK28</f>
        <v>15</v>
      </c>
      <c r="AJ28" s="30">
        <f t="shared" si="21"/>
        <v>254</v>
      </c>
      <c r="AK28" s="31">
        <f t="shared" si="22"/>
        <v>15</v>
      </c>
      <c r="AL28" s="1"/>
    </row>
    <row r="29" spans="1:38" ht="24.9" customHeight="1" thickBot="1" x14ac:dyDescent="0.3">
      <c r="A29" s="35">
        <f t="shared" si="10"/>
        <v>17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196</v>
      </c>
      <c r="AI29" s="29">
        <f>'8.Spieltag'!AK29</f>
        <v>17</v>
      </c>
      <c r="AJ29" s="30">
        <f t="shared" si="21"/>
        <v>241</v>
      </c>
      <c r="AK29" s="31">
        <f t="shared" si="22"/>
        <v>17</v>
      </c>
      <c r="AL29" s="1"/>
    </row>
    <row r="30" spans="1:38" ht="28.2" customHeight="1" thickBot="1" x14ac:dyDescent="0.3">
      <c r="A30" s="35">
        <f t="shared" si="10"/>
        <v>11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11</v>
      </c>
      <c r="AJ30" s="30">
        <f t="shared" si="21"/>
        <v>270</v>
      </c>
      <c r="AK30" s="31">
        <f t="shared" si="22"/>
        <v>11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179</v>
      </c>
      <c r="AI31" s="29">
        <f>'8.Spieltag'!AK31</f>
        <v>19</v>
      </c>
      <c r="AJ31" s="30">
        <f t="shared" si="21"/>
        <v>224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8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228</v>
      </c>
      <c r="AI32" s="29">
        <f>'8.Spieltag'!AK32</f>
        <v>8</v>
      </c>
      <c r="AJ32" s="30">
        <f t="shared" si="21"/>
        <v>273</v>
      </c>
      <c r="AK32" s="31">
        <f t="shared" si="22"/>
        <v>8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166</v>
      </c>
      <c r="AI33" s="29">
        <f>'8.Spieltag'!AK33</f>
        <v>22</v>
      </c>
      <c r="AJ33" s="30">
        <f t="shared" ref="AJ33" si="33">AG33+AH33</f>
        <v>211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20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178</v>
      </c>
      <c r="AI34" s="29">
        <f>'8.Spieltag'!AK34</f>
        <v>20</v>
      </c>
      <c r="AJ34" s="30">
        <f t="shared" ref="AJ34" si="45">AG34+AH34</f>
        <v>223</v>
      </c>
      <c r="AK34" s="31">
        <f t="shared" si="22"/>
        <v>20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34" priority="16">
      <formula>($AG11&gt;40)</formula>
    </cfRule>
  </conditionalFormatting>
  <conditionalFormatting sqref="C1:C2 F1:AC2">
    <cfRule type="containsText" dxfId="33" priority="9" operator="containsText" text="Schalke 04">
      <formula>NOT(ISERROR(SEARCH("Schalke 04",C1)))</formula>
    </cfRule>
    <cfRule type="cellIs" dxfId="32" priority="10" operator="equal">
      <formula>"Schalke 04"</formula>
    </cfRule>
  </conditionalFormatting>
  <conditionalFormatting sqref="B31:B32">
    <cfRule type="expression" dxfId="31" priority="7">
      <formula>($AG31&gt;40)</formula>
    </cfRule>
  </conditionalFormatting>
  <conditionalFormatting sqref="B33:B34">
    <cfRule type="expression" dxfId="30" priority="5">
      <formula>($AG33&gt;40)</formula>
    </cfRule>
  </conditionalFormatting>
  <conditionalFormatting sqref="AG1:AG1048576">
    <cfRule type="top10" dxfId="29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L42"/>
  <sheetViews>
    <sheetView topLeftCell="A23"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59</v>
      </c>
      <c r="C1" s="69" t="s">
        <v>18</v>
      </c>
      <c r="D1" s="73"/>
      <c r="E1" s="74"/>
      <c r="F1" s="69" t="s">
        <v>15</v>
      </c>
      <c r="G1" s="73"/>
      <c r="H1" s="74"/>
      <c r="I1" s="69" t="s">
        <v>12</v>
      </c>
      <c r="J1" s="73"/>
      <c r="K1" s="74"/>
      <c r="L1" s="69" t="s">
        <v>22</v>
      </c>
      <c r="M1" s="73"/>
      <c r="N1" s="74"/>
      <c r="O1" s="69" t="s">
        <v>63</v>
      </c>
      <c r="P1" s="73"/>
      <c r="Q1" s="74"/>
      <c r="R1" s="69" t="s">
        <v>17</v>
      </c>
      <c r="S1" s="73"/>
      <c r="T1" s="74"/>
      <c r="U1" s="69" t="s">
        <v>103</v>
      </c>
      <c r="V1" s="73"/>
      <c r="W1" s="74"/>
      <c r="X1" s="69" t="s">
        <v>13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16</v>
      </c>
      <c r="D3" s="71"/>
      <c r="E3" s="71"/>
      <c r="F3" s="70" t="s">
        <v>64</v>
      </c>
      <c r="G3" s="71"/>
      <c r="H3" s="71"/>
      <c r="I3" s="70" t="s">
        <v>65</v>
      </c>
      <c r="J3" s="71"/>
      <c r="K3" s="71"/>
      <c r="L3" s="70" t="s">
        <v>19</v>
      </c>
      <c r="M3" s="71"/>
      <c r="N3" s="71"/>
      <c r="O3" s="70" t="s">
        <v>104</v>
      </c>
      <c r="P3" s="71"/>
      <c r="Q3" s="71"/>
      <c r="R3" s="70" t="s">
        <v>60</v>
      </c>
      <c r="S3" s="71"/>
      <c r="T3" s="71"/>
      <c r="U3" s="70" t="s">
        <v>66</v>
      </c>
      <c r="V3" s="71"/>
      <c r="W3" s="71"/>
      <c r="X3" s="70" t="s">
        <v>61</v>
      </c>
      <c r="Y3" s="71"/>
      <c r="Z3" s="71"/>
      <c r="AA3" s="70" t="s">
        <v>14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218</v>
      </c>
      <c r="AI11" s="29">
        <f>'8.Spieltag'!AK11</f>
        <v>13</v>
      </c>
      <c r="AJ11" s="30">
        <f t="shared" ref="AJ11" si="9">AG11+AH11</f>
        <v>263</v>
      </c>
      <c r="AK11" s="31">
        <f>RANK(AJ11,$AJ$11:$AJ$34)</f>
        <v>13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67</v>
      </c>
      <c r="AI12" s="29">
        <f>'8.Spieltag'!AK12</f>
        <v>24</v>
      </c>
      <c r="AJ12" s="30">
        <f t="shared" ref="AJ12:AJ32" si="21">AG12+AH12</f>
        <v>112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6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230</v>
      </c>
      <c r="AI13" s="29">
        <f>'8.Spieltag'!AK13</f>
        <v>6</v>
      </c>
      <c r="AJ13" s="30">
        <f t="shared" si="21"/>
        <v>275</v>
      </c>
      <c r="AK13" s="31">
        <f t="shared" si="22"/>
        <v>6</v>
      </c>
    </row>
    <row r="14" spans="1:38" ht="24.9" customHeight="1" thickBot="1" x14ac:dyDescent="0.3">
      <c r="A14" s="35">
        <f t="shared" si="10"/>
        <v>10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227</v>
      </c>
      <c r="AI14" s="29">
        <f>'8.Spieltag'!AK14</f>
        <v>10</v>
      </c>
      <c r="AJ14" s="30">
        <f t="shared" si="21"/>
        <v>272</v>
      </c>
      <c r="AK14" s="31">
        <f t="shared" si="22"/>
        <v>10</v>
      </c>
    </row>
    <row r="15" spans="1:38" ht="24.9" customHeight="1" thickBot="1" x14ac:dyDescent="0.3">
      <c r="A15" s="35">
        <f t="shared" si="10"/>
        <v>8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228</v>
      </c>
      <c r="AI15" s="29">
        <f>'8.Spieltag'!AK15</f>
        <v>8</v>
      </c>
      <c r="AJ15" s="30">
        <f t="shared" si="21"/>
        <v>273</v>
      </c>
      <c r="AK15" s="31">
        <f t="shared" si="22"/>
        <v>8</v>
      </c>
      <c r="AL15" s="1"/>
    </row>
    <row r="16" spans="1:38" ht="24.9" customHeight="1" thickBot="1" x14ac:dyDescent="0.3">
      <c r="A16" s="35">
        <f t="shared" si="10"/>
        <v>3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232</v>
      </c>
      <c r="AI16" s="29">
        <f>'8.Spieltag'!AK16</f>
        <v>3</v>
      </c>
      <c r="AJ16" s="30">
        <f t="shared" si="21"/>
        <v>277</v>
      </c>
      <c r="AK16" s="31">
        <f t="shared" si="22"/>
        <v>3</v>
      </c>
      <c r="AL16" s="1"/>
    </row>
    <row r="17" spans="1:38" ht="24.9" customHeight="1" thickBot="1" x14ac:dyDescent="0.3">
      <c r="A17" s="35">
        <f t="shared" si="10"/>
        <v>15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209</v>
      </c>
      <c r="AI17" s="29">
        <f>'8.Spieltag'!AK17</f>
        <v>15</v>
      </c>
      <c r="AJ17" s="30">
        <f t="shared" si="21"/>
        <v>254</v>
      </c>
      <c r="AK17" s="31">
        <f t="shared" si="22"/>
        <v>15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237</v>
      </c>
      <c r="AI18" s="29">
        <f>'8.Spieltag'!AK18</f>
        <v>1</v>
      </c>
      <c r="AJ18" s="30">
        <f t="shared" si="21"/>
        <v>282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7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229</v>
      </c>
      <c r="AI19" s="29">
        <f>'8.Spieltag'!AK19</f>
        <v>7</v>
      </c>
      <c r="AJ19" s="30">
        <f t="shared" si="21"/>
        <v>274</v>
      </c>
      <c r="AK19" s="31">
        <f t="shared" si="22"/>
        <v>7</v>
      </c>
      <c r="AL19" s="1"/>
    </row>
    <row r="20" spans="1:38" ht="24.9" customHeight="1" thickBot="1" x14ac:dyDescent="0.3">
      <c r="A20" s="35">
        <f t="shared" si="10"/>
        <v>2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235</v>
      </c>
      <c r="AI20" s="29">
        <f>'8.Spieltag'!AK20</f>
        <v>2</v>
      </c>
      <c r="AJ20" s="30">
        <f t="shared" si="21"/>
        <v>280</v>
      </c>
      <c r="AK20" s="31">
        <f t="shared" si="22"/>
        <v>2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223</v>
      </c>
      <c r="AI21" s="29">
        <f>'8.Spieltag'!AK21</f>
        <v>12</v>
      </c>
      <c r="AJ21" s="30">
        <f t="shared" si="21"/>
        <v>268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21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172</v>
      </c>
      <c r="AI22" s="29">
        <f>'8.Spieltag'!AK22</f>
        <v>21</v>
      </c>
      <c r="AJ22" s="30">
        <f t="shared" si="21"/>
        <v>217</v>
      </c>
      <c r="AK22" s="31">
        <f t="shared" si="22"/>
        <v>21</v>
      </c>
      <c r="AL22" s="1"/>
    </row>
    <row r="23" spans="1:38" ht="24.9" customHeight="1" thickBot="1" x14ac:dyDescent="0.3">
      <c r="A23" s="35">
        <f t="shared" si="10"/>
        <v>4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231</v>
      </c>
      <c r="AI23" s="29">
        <f>'8.Spieltag'!AK23</f>
        <v>4</v>
      </c>
      <c r="AJ23" s="30">
        <f t="shared" si="21"/>
        <v>276</v>
      </c>
      <c r="AK23" s="31">
        <f t="shared" si="22"/>
        <v>4</v>
      </c>
      <c r="AL23" s="1"/>
    </row>
    <row r="24" spans="1:38" ht="24.9" customHeight="1" thickBot="1" x14ac:dyDescent="0.3">
      <c r="A24" s="35">
        <f t="shared" si="10"/>
        <v>18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188</v>
      </c>
      <c r="AI24" s="29">
        <f>'8.Spieltag'!AK24</f>
        <v>18</v>
      </c>
      <c r="AJ24" s="30">
        <f t="shared" si="21"/>
        <v>233</v>
      </c>
      <c r="AK24" s="31">
        <f t="shared" si="22"/>
        <v>18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158</v>
      </c>
      <c r="AI25" s="29">
        <f>'8.Spieltag'!AK25</f>
        <v>23</v>
      </c>
      <c r="AJ25" s="30">
        <f t="shared" si="21"/>
        <v>203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14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214</v>
      </c>
      <c r="AI26" s="29">
        <f>'8.Spieltag'!AK26</f>
        <v>14</v>
      </c>
      <c r="AJ26" s="30">
        <f t="shared" si="21"/>
        <v>259</v>
      </c>
      <c r="AK26" s="31">
        <f t="shared" si="22"/>
        <v>14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231</v>
      </c>
      <c r="AI27" s="29">
        <f>'8.Spieltag'!AK27</f>
        <v>4</v>
      </c>
      <c r="AJ27" s="30">
        <f t="shared" si="21"/>
        <v>276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15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209</v>
      </c>
      <c r="AI28" s="29">
        <f>'8.Spieltag'!AK28</f>
        <v>15</v>
      </c>
      <c r="AJ28" s="30">
        <f t="shared" si="21"/>
        <v>254</v>
      </c>
      <c r="AK28" s="31">
        <f t="shared" si="22"/>
        <v>15</v>
      </c>
      <c r="AL28" s="1"/>
    </row>
    <row r="29" spans="1:38" ht="24.9" customHeight="1" thickBot="1" x14ac:dyDescent="0.3">
      <c r="A29" s="35">
        <f t="shared" si="10"/>
        <v>17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196</v>
      </c>
      <c r="AI29" s="29">
        <f>'8.Spieltag'!AK29</f>
        <v>17</v>
      </c>
      <c r="AJ29" s="30">
        <f t="shared" si="21"/>
        <v>241</v>
      </c>
      <c r="AK29" s="31">
        <f t="shared" si="22"/>
        <v>17</v>
      </c>
      <c r="AL29" s="1"/>
    </row>
    <row r="30" spans="1:38" ht="28.2" customHeight="1" thickBot="1" x14ac:dyDescent="0.3">
      <c r="A30" s="35">
        <f t="shared" si="10"/>
        <v>11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11</v>
      </c>
      <c r="AJ30" s="30">
        <f t="shared" si="21"/>
        <v>270</v>
      </c>
      <c r="AK30" s="31">
        <f t="shared" si="22"/>
        <v>11</v>
      </c>
      <c r="AL30" s="1"/>
    </row>
    <row r="31" spans="1:38" ht="28.2" customHeight="1" thickBot="1" x14ac:dyDescent="0.3">
      <c r="A31" s="35">
        <f t="shared" si="10"/>
        <v>19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179</v>
      </c>
      <c r="AI31" s="29">
        <f>'8.Spieltag'!AK31</f>
        <v>19</v>
      </c>
      <c r="AJ31" s="30">
        <f t="shared" si="21"/>
        <v>224</v>
      </c>
      <c r="AK31" s="31">
        <f t="shared" si="22"/>
        <v>19</v>
      </c>
      <c r="AL31" s="1"/>
    </row>
    <row r="32" spans="1:38" ht="28.2" customHeight="1" thickBot="1" x14ac:dyDescent="0.3">
      <c r="A32" s="35">
        <f t="shared" si="10"/>
        <v>8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228</v>
      </c>
      <c r="AI32" s="29">
        <f>'8.Spieltag'!AK32</f>
        <v>8</v>
      </c>
      <c r="AJ32" s="30">
        <f t="shared" si="21"/>
        <v>273</v>
      </c>
      <c r="AK32" s="31">
        <f t="shared" si="22"/>
        <v>8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166</v>
      </c>
      <c r="AI33" s="29">
        <f>'8.Spieltag'!AK33</f>
        <v>22</v>
      </c>
      <c r="AJ33" s="30">
        <f t="shared" ref="AJ33" si="33">AG33+AH33</f>
        <v>211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20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178</v>
      </c>
      <c r="AI34" s="29">
        <f>'8.Spieltag'!AK34</f>
        <v>20</v>
      </c>
      <c r="AJ34" s="30">
        <f t="shared" ref="AJ34" si="45">AG34+AH34</f>
        <v>223</v>
      </c>
      <c r="AK34" s="31">
        <f t="shared" si="22"/>
        <v>20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28" priority="16">
      <formula>($AG11&gt;40)</formula>
    </cfRule>
  </conditionalFormatting>
  <conditionalFormatting sqref="C1:C2 F1:AC2">
    <cfRule type="containsText" dxfId="27" priority="9" operator="containsText" text="Schalke 04">
      <formula>NOT(ISERROR(SEARCH("Schalke 04",C1)))</formula>
    </cfRule>
    <cfRule type="cellIs" dxfId="26" priority="10" operator="equal">
      <formula>"Schalke 04"</formula>
    </cfRule>
  </conditionalFormatting>
  <conditionalFormatting sqref="B31:B32">
    <cfRule type="expression" dxfId="25" priority="7">
      <formula>($AG31&gt;40)</formula>
    </cfRule>
  </conditionalFormatting>
  <conditionalFormatting sqref="B33:B34">
    <cfRule type="expression" dxfId="24" priority="5">
      <formula>($AG33&gt;40)</formula>
    </cfRule>
  </conditionalFormatting>
  <conditionalFormatting sqref="AG1:AG1048576">
    <cfRule type="top10" dxfId="23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356-D71A-4234-B81D-0DEBEC0F9B0A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N15" sqref="AN15"/>
    </sheetView>
  </sheetViews>
  <sheetFormatPr baseColWidth="10" defaultRowHeight="13.2" x14ac:dyDescent="0.25"/>
  <cols>
    <col min="1" max="1" width="4.88671875" bestFit="1" customWidth="1"/>
    <col min="3" max="36" width="8" hidden="1" customWidth="1"/>
    <col min="46" max="46" width="19.109375" bestFit="1" customWidth="1"/>
    <col min="47" max="47" width="5.77734375" bestFit="1" customWidth="1"/>
  </cols>
  <sheetData>
    <row r="1" spans="1:47" x14ac:dyDescent="0.25">
      <c r="A1" s="76" t="s">
        <v>5</v>
      </c>
      <c r="B1" s="76" t="s">
        <v>67</v>
      </c>
      <c r="C1" s="77" t="s">
        <v>9</v>
      </c>
      <c r="D1" s="77" t="s">
        <v>9</v>
      </c>
      <c r="E1" s="77" t="s">
        <v>9</v>
      </c>
      <c r="F1" s="77" t="s">
        <v>9</v>
      </c>
      <c r="G1" s="77" t="s">
        <v>9</v>
      </c>
      <c r="H1" s="77" t="s">
        <v>9</v>
      </c>
      <c r="I1" s="77" t="s">
        <v>9</v>
      </c>
      <c r="J1" s="77" t="s">
        <v>9</v>
      </c>
      <c r="K1" s="77" t="s">
        <v>9</v>
      </c>
      <c r="L1" s="77" t="s">
        <v>9</v>
      </c>
      <c r="M1" s="77" t="s">
        <v>9</v>
      </c>
      <c r="N1" s="77" t="s">
        <v>9</v>
      </c>
      <c r="O1" s="77" t="s">
        <v>9</v>
      </c>
      <c r="P1" s="77" t="s">
        <v>9</v>
      </c>
      <c r="Q1" s="77" t="s">
        <v>9</v>
      </c>
      <c r="R1" s="77" t="s">
        <v>9</v>
      </c>
      <c r="S1" s="77" t="s">
        <v>9</v>
      </c>
      <c r="T1" s="77" t="s">
        <v>9</v>
      </c>
      <c r="U1" s="77" t="s">
        <v>9</v>
      </c>
      <c r="V1" s="77" t="s">
        <v>9</v>
      </c>
      <c r="W1" s="77" t="s">
        <v>9</v>
      </c>
      <c r="X1" s="77" t="s">
        <v>9</v>
      </c>
      <c r="Y1" s="77" t="s">
        <v>9</v>
      </c>
      <c r="Z1" s="77" t="s">
        <v>9</v>
      </c>
      <c r="AA1" s="77" t="s">
        <v>9</v>
      </c>
      <c r="AB1" s="77" t="s">
        <v>9</v>
      </c>
      <c r="AC1" s="77" t="s">
        <v>9</v>
      </c>
      <c r="AD1" s="77" t="s">
        <v>9</v>
      </c>
      <c r="AE1" s="77" t="s">
        <v>9</v>
      </c>
      <c r="AF1" s="77" t="s">
        <v>9</v>
      </c>
      <c r="AG1" s="77" t="s">
        <v>9</v>
      </c>
      <c r="AH1" s="77" t="s">
        <v>9</v>
      </c>
      <c r="AI1" s="77" t="s">
        <v>9</v>
      </c>
      <c r="AJ1" s="77" t="s">
        <v>9</v>
      </c>
      <c r="AK1" s="78" t="s">
        <v>68</v>
      </c>
      <c r="AL1" s="79" t="s">
        <v>69</v>
      </c>
      <c r="AM1" s="79" t="s">
        <v>69</v>
      </c>
      <c r="AN1" s="79" t="s">
        <v>69</v>
      </c>
      <c r="AO1" s="79" t="s">
        <v>69</v>
      </c>
      <c r="AP1" s="78" t="s">
        <v>70</v>
      </c>
      <c r="AQ1" s="102"/>
      <c r="AS1" s="80" t="s">
        <v>71</v>
      </c>
      <c r="AT1" s="81" t="s">
        <v>67</v>
      </c>
      <c r="AU1" s="81" t="s">
        <v>4</v>
      </c>
    </row>
    <row r="2" spans="1:47" x14ac:dyDescent="0.25">
      <c r="A2" s="76"/>
      <c r="B2" s="76"/>
      <c r="C2" s="82">
        <v>1</v>
      </c>
      <c r="D2" s="82">
        <v>2</v>
      </c>
      <c r="E2" s="82">
        <v>3</v>
      </c>
      <c r="F2" s="82">
        <v>4</v>
      </c>
      <c r="G2" s="82">
        <v>5</v>
      </c>
      <c r="H2" s="82">
        <v>6</v>
      </c>
      <c r="I2" s="82">
        <v>7</v>
      </c>
      <c r="J2" s="82">
        <v>8</v>
      </c>
      <c r="K2" s="82">
        <v>9</v>
      </c>
      <c r="L2" s="82">
        <v>10</v>
      </c>
      <c r="M2" s="82">
        <v>11</v>
      </c>
      <c r="N2" s="82">
        <v>12</v>
      </c>
      <c r="O2" s="82">
        <v>13</v>
      </c>
      <c r="P2" s="82">
        <v>14</v>
      </c>
      <c r="Q2" s="82">
        <v>15</v>
      </c>
      <c r="R2" s="82">
        <v>16</v>
      </c>
      <c r="S2" s="82">
        <v>17</v>
      </c>
      <c r="T2" s="82">
        <v>18</v>
      </c>
      <c r="U2" s="82">
        <v>19</v>
      </c>
      <c r="V2" s="82">
        <v>20</v>
      </c>
      <c r="W2" s="82">
        <v>21</v>
      </c>
      <c r="X2" s="82">
        <v>22</v>
      </c>
      <c r="Y2" s="82">
        <v>23</v>
      </c>
      <c r="Z2" s="82">
        <v>24</v>
      </c>
      <c r="AA2" s="82">
        <v>25</v>
      </c>
      <c r="AB2" s="82">
        <v>26</v>
      </c>
      <c r="AC2" s="82">
        <v>27</v>
      </c>
      <c r="AD2" s="82">
        <v>28</v>
      </c>
      <c r="AE2" s="82">
        <v>29</v>
      </c>
      <c r="AF2" s="82">
        <v>30</v>
      </c>
      <c r="AG2" s="82">
        <v>31</v>
      </c>
      <c r="AH2" s="82">
        <v>32</v>
      </c>
      <c r="AI2" s="82">
        <v>33</v>
      </c>
      <c r="AJ2" s="82">
        <v>34</v>
      </c>
      <c r="AK2" s="83"/>
      <c r="AL2" s="76"/>
      <c r="AM2" s="76"/>
      <c r="AN2" s="76"/>
      <c r="AO2" s="76"/>
      <c r="AP2" s="83"/>
      <c r="AQ2" s="103"/>
      <c r="AS2" s="84">
        <v>1</v>
      </c>
      <c r="AT2" s="85" t="s">
        <v>74</v>
      </c>
      <c r="AU2" s="85">
        <v>34</v>
      </c>
    </row>
    <row r="3" spans="1:47" ht="15" x14ac:dyDescent="0.35">
      <c r="A3" s="87">
        <v>1</v>
      </c>
      <c r="B3" s="87" t="s">
        <v>74</v>
      </c>
      <c r="C3" s="87">
        <v>34</v>
      </c>
      <c r="D3" s="86">
        <v>13</v>
      </c>
      <c r="E3" s="86">
        <v>22</v>
      </c>
      <c r="F3" s="86">
        <v>17</v>
      </c>
      <c r="G3" s="86">
        <v>11</v>
      </c>
      <c r="H3" s="86">
        <v>6</v>
      </c>
      <c r="I3" s="86">
        <v>11</v>
      </c>
      <c r="J3" s="86">
        <v>17</v>
      </c>
      <c r="K3" s="86">
        <v>29</v>
      </c>
      <c r="L3" s="86">
        <v>10</v>
      </c>
      <c r="M3" s="86">
        <v>18</v>
      </c>
      <c r="N3" s="86">
        <v>28</v>
      </c>
      <c r="O3" s="86">
        <v>16</v>
      </c>
      <c r="P3" s="86">
        <v>14</v>
      </c>
      <c r="Q3" s="86">
        <v>7</v>
      </c>
      <c r="R3" s="86">
        <v>34</v>
      </c>
      <c r="S3" s="86">
        <v>13</v>
      </c>
      <c r="T3" s="86">
        <v>17</v>
      </c>
      <c r="U3" s="86">
        <v>6</v>
      </c>
      <c r="V3" s="86">
        <v>29</v>
      </c>
      <c r="W3" s="86">
        <v>12</v>
      </c>
      <c r="X3" s="86">
        <v>17</v>
      </c>
      <c r="Y3" s="86">
        <v>20</v>
      </c>
      <c r="Z3" s="86">
        <v>13</v>
      </c>
      <c r="AA3" s="86">
        <v>12</v>
      </c>
      <c r="AB3" s="86">
        <v>18</v>
      </c>
      <c r="AC3" s="86">
        <v>27</v>
      </c>
      <c r="AD3" s="86">
        <v>32</v>
      </c>
      <c r="AE3" s="86">
        <v>7</v>
      </c>
      <c r="AF3" s="86">
        <v>41</v>
      </c>
      <c r="AG3" s="86">
        <v>11</v>
      </c>
      <c r="AH3" s="86">
        <v>14</v>
      </c>
      <c r="AI3" s="86">
        <v>16</v>
      </c>
      <c r="AJ3" s="86">
        <v>29</v>
      </c>
      <c r="AK3" s="108">
        <f t="shared" ref="AK3:AK23" si="0">SUM(C3:AJ3)</f>
        <v>621</v>
      </c>
      <c r="AL3" s="90">
        <f t="shared" ref="AL3:AL23" si="1">SMALL($C3:$AJ3,1)</f>
        <v>6</v>
      </c>
      <c r="AM3" s="90">
        <f t="shared" ref="AM3:AM22" si="2">SMALL($C3:$AJ3,2)</f>
        <v>6</v>
      </c>
      <c r="AN3" s="90">
        <f t="shared" ref="AN3:AN22" si="3">SMALL($C3:$AJ3,3)</f>
        <v>7</v>
      </c>
      <c r="AO3" s="90">
        <f t="shared" ref="AO3:AO22" si="4">SMALL($C3:$AJ3,4)</f>
        <v>7</v>
      </c>
      <c r="AP3" s="108">
        <f t="shared" ref="AP3:AP23" si="5">AK3-AO3-AN3-AM3-AL3</f>
        <v>595</v>
      </c>
      <c r="AQ3" s="104">
        <f t="shared" ref="AQ3:AQ22" si="6">SUM(AL3:AO3)</f>
        <v>26</v>
      </c>
      <c r="AS3" s="84">
        <v>2</v>
      </c>
      <c r="AT3" s="89" t="s">
        <v>92</v>
      </c>
      <c r="AU3" s="88">
        <v>17</v>
      </c>
    </row>
    <row r="4" spans="1:47" ht="15" x14ac:dyDescent="0.35">
      <c r="A4" s="87">
        <v>2</v>
      </c>
      <c r="B4" s="86" t="s">
        <v>80</v>
      </c>
      <c r="C4" s="87">
        <v>30</v>
      </c>
      <c r="D4" s="86">
        <v>10</v>
      </c>
      <c r="E4" s="86">
        <v>17</v>
      </c>
      <c r="F4" s="86">
        <v>24</v>
      </c>
      <c r="G4" s="86">
        <v>14</v>
      </c>
      <c r="H4" s="86">
        <v>22</v>
      </c>
      <c r="I4" s="86">
        <v>15</v>
      </c>
      <c r="J4" s="86">
        <v>18</v>
      </c>
      <c r="K4" s="86">
        <v>19</v>
      </c>
      <c r="L4" s="86">
        <v>9</v>
      </c>
      <c r="M4" s="86">
        <v>31</v>
      </c>
      <c r="N4" s="86">
        <v>32</v>
      </c>
      <c r="O4" s="86">
        <v>25</v>
      </c>
      <c r="P4" s="86">
        <v>14</v>
      </c>
      <c r="Q4" s="86">
        <v>26</v>
      </c>
      <c r="R4" s="86">
        <v>21</v>
      </c>
      <c r="S4" s="86">
        <v>7</v>
      </c>
      <c r="T4" s="86">
        <v>7</v>
      </c>
      <c r="U4" s="86">
        <v>11</v>
      </c>
      <c r="V4" s="86">
        <v>17</v>
      </c>
      <c r="W4" s="86">
        <v>12</v>
      </c>
      <c r="X4" s="86">
        <v>16</v>
      </c>
      <c r="Y4" s="86">
        <v>30</v>
      </c>
      <c r="Z4" s="86">
        <v>11</v>
      </c>
      <c r="AA4" s="86">
        <v>23</v>
      </c>
      <c r="AB4" s="86">
        <v>20</v>
      </c>
      <c r="AC4" s="86">
        <v>16</v>
      </c>
      <c r="AD4" s="86">
        <v>21</v>
      </c>
      <c r="AE4" s="86">
        <v>17</v>
      </c>
      <c r="AF4" s="86">
        <v>19</v>
      </c>
      <c r="AG4" s="86">
        <v>10</v>
      </c>
      <c r="AH4" s="87">
        <v>15</v>
      </c>
      <c r="AI4" s="86">
        <v>19</v>
      </c>
      <c r="AJ4" s="86">
        <v>28</v>
      </c>
      <c r="AK4" s="108">
        <f t="shared" si="0"/>
        <v>626</v>
      </c>
      <c r="AL4" s="90">
        <f t="shared" si="1"/>
        <v>7</v>
      </c>
      <c r="AM4" s="90">
        <f t="shared" si="2"/>
        <v>7</v>
      </c>
      <c r="AN4" s="90">
        <f t="shared" si="3"/>
        <v>9</v>
      </c>
      <c r="AO4" s="90">
        <f t="shared" si="4"/>
        <v>10</v>
      </c>
      <c r="AP4" s="108">
        <f t="shared" si="5"/>
        <v>593</v>
      </c>
      <c r="AQ4" s="104">
        <f t="shared" si="6"/>
        <v>33</v>
      </c>
      <c r="AS4" s="84">
        <v>3</v>
      </c>
      <c r="AT4" s="89" t="s">
        <v>81</v>
      </c>
      <c r="AU4" s="88">
        <v>31</v>
      </c>
    </row>
    <row r="5" spans="1:47" ht="15" x14ac:dyDescent="0.35">
      <c r="A5" s="87">
        <v>3</v>
      </c>
      <c r="B5" s="86" t="s">
        <v>79</v>
      </c>
      <c r="C5" s="87">
        <v>15</v>
      </c>
      <c r="D5" s="86">
        <v>8</v>
      </c>
      <c r="E5" s="86">
        <v>10</v>
      </c>
      <c r="F5" s="86">
        <v>33</v>
      </c>
      <c r="G5" s="86">
        <v>10</v>
      </c>
      <c r="H5" s="86">
        <v>15</v>
      </c>
      <c r="I5" s="86">
        <v>14</v>
      </c>
      <c r="J5" s="86">
        <v>19</v>
      </c>
      <c r="K5" s="86">
        <v>22</v>
      </c>
      <c r="L5" s="86">
        <v>7</v>
      </c>
      <c r="M5" s="86">
        <v>17</v>
      </c>
      <c r="N5" s="86">
        <v>29</v>
      </c>
      <c r="O5" s="86">
        <v>10</v>
      </c>
      <c r="P5" s="86">
        <v>8</v>
      </c>
      <c r="Q5" s="86">
        <v>4</v>
      </c>
      <c r="R5" s="86">
        <v>24</v>
      </c>
      <c r="S5" s="86">
        <v>27</v>
      </c>
      <c r="T5" s="86">
        <v>7</v>
      </c>
      <c r="U5" s="86">
        <v>10</v>
      </c>
      <c r="V5" s="86">
        <v>22</v>
      </c>
      <c r="W5" s="86">
        <v>6</v>
      </c>
      <c r="X5" s="86">
        <v>12</v>
      </c>
      <c r="Y5" s="86">
        <v>21</v>
      </c>
      <c r="Z5" s="86">
        <v>5</v>
      </c>
      <c r="AA5" s="86">
        <v>29</v>
      </c>
      <c r="AB5" s="86">
        <v>24</v>
      </c>
      <c r="AC5" s="86">
        <v>22</v>
      </c>
      <c r="AD5" s="86">
        <v>27</v>
      </c>
      <c r="AE5" s="86">
        <v>12</v>
      </c>
      <c r="AF5" s="86">
        <v>22</v>
      </c>
      <c r="AG5" s="86">
        <v>8</v>
      </c>
      <c r="AH5" s="86">
        <v>13</v>
      </c>
      <c r="AI5" s="86">
        <v>24</v>
      </c>
      <c r="AJ5" s="86">
        <v>21</v>
      </c>
      <c r="AK5" s="108">
        <f t="shared" si="0"/>
        <v>557</v>
      </c>
      <c r="AL5" s="90">
        <f t="shared" si="1"/>
        <v>4</v>
      </c>
      <c r="AM5" s="90">
        <f t="shared" si="2"/>
        <v>5</v>
      </c>
      <c r="AN5" s="90">
        <f t="shared" si="3"/>
        <v>6</v>
      </c>
      <c r="AO5" s="90">
        <f t="shared" si="4"/>
        <v>7</v>
      </c>
      <c r="AP5" s="108">
        <f t="shared" si="5"/>
        <v>535</v>
      </c>
      <c r="AQ5" s="104">
        <f t="shared" si="6"/>
        <v>22</v>
      </c>
      <c r="AS5" s="84">
        <v>4</v>
      </c>
      <c r="AT5" s="86" t="s">
        <v>83</v>
      </c>
      <c r="AU5" s="88">
        <v>36</v>
      </c>
    </row>
    <row r="6" spans="1:47" ht="15" x14ac:dyDescent="0.35">
      <c r="A6" s="87">
        <v>3</v>
      </c>
      <c r="B6" s="86" t="s">
        <v>87</v>
      </c>
      <c r="C6" s="87">
        <v>20</v>
      </c>
      <c r="D6" s="86">
        <v>13</v>
      </c>
      <c r="E6" s="86">
        <v>14</v>
      </c>
      <c r="F6" s="86">
        <v>29</v>
      </c>
      <c r="G6" s="86">
        <v>12</v>
      </c>
      <c r="H6" s="86">
        <v>13</v>
      </c>
      <c r="I6" s="86">
        <v>15</v>
      </c>
      <c r="J6" s="86">
        <v>13</v>
      </c>
      <c r="K6" s="86">
        <v>28</v>
      </c>
      <c r="L6" s="86">
        <v>12</v>
      </c>
      <c r="M6" s="86">
        <v>17</v>
      </c>
      <c r="N6" s="86">
        <v>24</v>
      </c>
      <c r="O6" s="86">
        <v>7</v>
      </c>
      <c r="P6" s="86">
        <v>7</v>
      </c>
      <c r="Q6" s="86">
        <v>6</v>
      </c>
      <c r="R6" s="86">
        <v>20</v>
      </c>
      <c r="S6" s="86">
        <v>25</v>
      </c>
      <c r="T6" s="86">
        <v>16</v>
      </c>
      <c r="U6" s="86">
        <v>6</v>
      </c>
      <c r="V6" s="86">
        <v>21</v>
      </c>
      <c r="W6" s="86">
        <v>9</v>
      </c>
      <c r="X6" s="86">
        <v>12</v>
      </c>
      <c r="Y6" s="86">
        <v>28</v>
      </c>
      <c r="Z6" s="86">
        <v>19</v>
      </c>
      <c r="AA6" s="86">
        <v>25</v>
      </c>
      <c r="AB6" s="86">
        <v>21</v>
      </c>
      <c r="AC6" s="86">
        <v>16</v>
      </c>
      <c r="AD6" s="86">
        <v>23</v>
      </c>
      <c r="AE6" s="86">
        <v>0</v>
      </c>
      <c r="AF6" s="86">
        <v>14</v>
      </c>
      <c r="AG6" s="86">
        <v>9</v>
      </c>
      <c r="AH6" s="86">
        <v>17</v>
      </c>
      <c r="AI6" s="86">
        <v>26</v>
      </c>
      <c r="AJ6" s="86">
        <v>17</v>
      </c>
      <c r="AK6" s="108">
        <f t="shared" si="0"/>
        <v>554</v>
      </c>
      <c r="AL6" s="90">
        <f t="shared" si="1"/>
        <v>0</v>
      </c>
      <c r="AM6" s="90">
        <f t="shared" si="2"/>
        <v>6</v>
      </c>
      <c r="AN6" s="90">
        <f t="shared" si="3"/>
        <v>6</v>
      </c>
      <c r="AO6" s="90">
        <f t="shared" si="4"/>
        <v>7</v>
      </c>
      <c r="AP6" s="108">
        <f t="shared" si="5"/>
        <v>535</v>
      </c>
      <c r="AQ6" s="104">
        <f t="shared" si="6"/>
        <v>19</v>
      </c>
      <c r="AS6" s="84">
        <v>5</v>
      </c>
      <c r="AT6" s="85" t="s">
        <v>94</v>
      </c>
      <c r="AU6" s="88">
        <v>15</v>
      </c>
    </row>
    <row r="7" spans="1:47" ht="15" x14ac:dyDescent="0.35">
      <c r="A7" s="87">
        <v>5</v>
      </c>
      <c r="B7" s="86" t="s">
        <v>77</v>
      </c>
      <c r="C7" s="87">
        <v>17</v>
      </c>
      <c r="D7" s="86">
        <v>17</v>
      </c>
      <c r="E7" s="86">
        <v>18</v>
      </c>
      <c r="F7" s="86">
        <v>23</v>
      </c>
      <c r="G7" s="86">
        <v>15</v>
      </c>
      <c r="H7" s="86">
        <v>9</v>
      </c>
      <c r="I7" s="86">
        <v>18</v>
      </c>
      <c r="J7" s="86">
        <v>18</v>
      </c>
      <c r="K7" s="86">
        <v>21</v>
      </c>
      <c r="L7" s="86">
        <v>11</v>
      </c>
      <c r="M7" s="86">
        <v>19</v>
      </c>
      <c r="N7" s="86">
        <v>18</v>
      </c>
      <c r="O7" s="86">
        <v>10</v>
      </c>
      <c r="P7" s="86">
        <v>5</v>
      </c>
      <c r="Q7" s="86">
        <v>20</v>
      </c>
      <c r="R7" s="86">
        <v>21</v>
      </c>
      <c r="S7" s="86">
        <v>11</v>
      </c>
      <c r="T7" s="86">
        <v>13</v>
      </c>
      <c r="U7" s="86">
        <v>12</v>
      </c>
      <c r="V7" s="86">
        <v>14</v>
      </c>
      <c r="W7" s="86">
        <v>8</v>
      </c>
      <c r="X7" s="86">
        <v>16</v>
      </c>
      <c r="Y7" s="86">
        <v>34</v>
      </c>
      <c r="Z7" s="86">
        <v>11</v>
      </c>
      <c r="AA7" s="86">
        <v>22</v>
      </c>
      <c r="AB7" s="86">
        <v>31</v>
      </c>
      <c r="AC7" s="86">
        <v>16</v>
      </c>
      <c r="AD7" s="86">
        <v>30</v>
      </c>
      <c r="AE7" s="86">
        <v>14</v>
      </c>
      <c r="AF7" s="86">
        <v>21</v>
      </c>
      <c r="AG7" s="86">
        <v>10</v>
      </c>
      <c r="AH7" s="86">
        <v>10</v>
      </c>
      <c r="AI7" s="86">
        <v>12</v>
      </c>
      <c r="AJ7" s="86">
        <v>19</v>
      </c>
      <c r="AK7" s="108">
        <f t="shared" si="0"/>
        <v>564</v>
      </c>
      <c r="AL7" s="90">
        <f t="shared" si="1"/>
        <v>5</v>
      </c>
      <c r="AM7" s="90">
        <f t="shared" si="2"/>
        <v>8</v>
      </c>
      <c r="AN7" s="90">
        <f t="shared" si="3"/>
        <v>9</v>
      </c>
      <c r="AO7" s="90">
        <f t="shared" si="4"/>
        <v>10</v>
      </c>
      <c r="AP7" s="108">
        <f t="shared" si="5"/>
        <v>532</v>
      </c>
      <c r="AQ7" s="104">
        <f t="shared" si="6"/>
        <v>32</v>
      </c>
      <c r="AS7" s="84">
        <v>6</v>
      </c>
      <c r="AT7" s="85" t="s">
        <v>80</v>
      </c>
      <c r="AU7" s="85">
        <v>22</v>
      </c>
    </row>
    <row r="8" spans="1:47" ht="15" x14ac:dyDescent="0.35">
      <c r="A8" s="87">
        <v>6</v>
      </c>
      <c r="B8" s="86" t="s">
        <v>75</v>
      </c>
      <c r="C8" s="87">
        <v>24</v>
      </c>
      <c r="D8" s="86">
        <v>11</v>
      </c>
      <c r="E8" s="86">
        <v>22</v>
      </c>
      <c r="F8" s="86">
        <v>28</v>
      </c>
      <c r="G8" s="86">
        <v>7</v>
      </c>
      <c r="H8" s="86">
        <v>17</v>
      </c>
      <c r="I8" s="86">
        <v>14</v>
      </c>
      <c r="J8" s="86">
        <v>30</v>
      </c>
      <c r="K8" s="86">
        <v>12</v>
      </c>
      <c r="L8" s="86">
        <v>11</v>
      </c>
      <c r="M8" s="86">
        <v>32</v>
      </c>
      <c r="N8" s="86">
        <v>19</v>
      </c>
      <c r="O8" s="86">
        <v>8</v>
      </c>
      <c r="P8" s="86">
        <v>7</v>
      </c>
      <c r="Q8" s="86">
        <v>5</v>
      </c>
      <c r="R8" s="86">
        <v>20</v>
      </c>
      <c r="S8" s="86">
        <v>9</v>
      </c>
      <c r="T8" s="86">
        <v>13</v>
      </c>
      <c r="U8" s="86">
        <v>14</v>
      </c>
      <c r="V8" s="86">
        <v>18</v>
      </c>
      <c r="W8" s="86">
        <v>4</v>
      </c>
      <c r="X8" s="86">
        <v>15</v>
      </c>
      <c r="Y8" s="86">
        <v>24</v>
      </c>
      <c r="Z8" s="86">
        <v>25</v>
      </c>
      <c r="AA8" s="86">
        <v>17</v>
      </c>
      <c r="AB8" s="86">
        <v>16</v>
      </c>
      <c r="AC8" s="86">
        <v>14</v>
      </c>
      <c r="AD8" s="86">
        <v>19</v>
      </c>
      <c r="AE8" s="86">
        <v>24</v>
      </c>
      <c r="AF8" s="86">
        <v>28</v>
      </c>
      <c r="AG8" s="86">
        <v>13</v>
      </c>
      <c r="AH8" s="86">
        <v>7</v>
      </c>
      <c r="AI8" s="86">
        <v>13</v>
      </c>
      <c r="AJ8" s="86">
        <v>14</v>
      </c>
      <c r="AK8" s="108">
        <f t="shared" si="0"/>
        <v>554</v>
      </c>
      <c r="AL8" s="90">
        <f t="shared" si="1"/>
        <v>4</v>
      </c>
      <c r="AM8" s="90">
        <f t="shared" si="2"/>
        <v>5</v>
      </c>
      <c r="AN8" s="90">
        <f t="shared" si="3"/>
        <v>7</v>
      </c>
      <c r="AO8" s="90">
        <f t="shared" si="4"/>
        <v>7</v>
      </c>
      <c r="AP8" s="108">
        <f t="shared" si="5"/>
        <v>531</v>
      </c>
      <c r="AQ8" s="104">
        <f t="shared" si="6"/>
        <v>23</v>
      </c>
      <c r="AS8" s="84">
        <v>7</v>
      </c>
      <c r="AT8" s="85" t="s">
        <v>86</v>
      </c>
      <c r="AU8" s="88">
        <v>27</v>
      </c>
    </row>
    <row r="9" spans="1:47" ht="15" x14ac:dyDescent="0.35">
      <c r="A9" s="87">
        <v>6</v>
      </c>
      <c r="B9" s="86" t="s">
        <v>78</v>
      </c>
      <c r="C9" s="87">
        <v>20</v>
      </c>
      <c r="D9" s="86">
        <v>8</v>
      </c>
      <c r="E9" s="86">
        <v>15</v>
      </c>
      <c r="F9" s="86">
        <v>31</v>
      </c>
      <c r="G9" s="86">
        <v>13</v>
      </c>
      <c r="H9" s="86">
        <v>10</v>
      </c>
      <c r="I9" s="86">
        <v>15</v>
      </c>
      <c r="J9" s="86">
        <v>22</v>
      </c>
      <c r="K9" s="86">
        <v>24</v>
      </c>
      <c r="L9" s="86">
        <v>14</v>
      </c>
      <c r="M9" s="86">
        <v>20</v>
      </c>
      <c r="N9" s="86">
        <v>17</v>
      </c>
      <c r="O9" s="86">
        <v>10</v>
      </c>
      <c r="P9" s="86">
        <v>5</v>
      </c>
      <c r="Q9" s="86">
        <v>10</v>
      </c>
      <c r="R9" s="86">
        <v>21</v>
      </c>
      <c r="S9" s="86">
        <v>7</v>
      </c>
      <c r="T9" s="86">
        <v>8</v>
      </c>
      <c r="U9" s="86">
        <v>12</v>
      </c>
      <c r="V9" s="86">
        <v>22</v>
      </c>
      <c r="W9" s="86">
        <v>9</v>
      </c>
      <c r="X9" s="86">
        <v>15</v>
      </c>
      <c r="Y9" s="86">
        <v>41</v>
      </c>
      <c r="Z9" s="86">
        <v>12</v>
      </c>
      <c r="AA9" s="86">
        <v>19</v>
      </c>
      <c r="AB9" s="86">
        <v>18</v>
      </c>
      <c r="AC9" s="86">
        <v>18</v>
      </c>
      <c r="AD9" s="86">
        <v>30</v>
      </c>
      <c r="AE9" s="86">
        <v>15</v>
      </c>
      <c r="AF9" s="86">
        <v>23</v>
      </c>
      <c r="AG9" s="86">
        <v>8</v>
      </c>
      <c r="AH9" s="86">
        <v>12</v>
      </c>
      <c r="AI9" s="86">
        <v>17</v>
      </c>
      <c r="AJ9" s="86">
        <v>17</v>
      </c>
      <c r="AK9" s="108">
        <f t="shared" si="0"/>
        <v>558</v>
      </c>
      <c r="AL9" s="90">
        <f t="shared" si="1"/>
        <v>5</v>
      </c>
      <c r="AM9" s="90">
        <f t="shared" si="2"/>
        <v>7</v>
      </c>
      <c r="AN9" s="90">
        <f t="shared" si="3"/>
        <v>8</v>
      </c>
      <c r="AO9" s="90">
        <f t="shared" si="4"/>
        <v>8</v>
      </c>
      <c r="AP9" s="108">
        <f t="shared" si="5"/>
        <v>530</v>
      </c>
      <c r="AQ9" s="104">
        <f t="shared" si="6"/>
        <v>28</v>
      </c>
      <c r="AS9" s="84">
        <v>8</v>
      </c>
      <c r="AT9" s="86" t="s">
        <v>85</v>
      </c>
      <c r="AU9" s="88">
        <v>31</v>
      </c>
    </row>
    <row r="10" spans="1:47" ht="15" x14ac:dyDescent="0.35">
      <c r="A10" s="87">
        <v>8</v>
      </c>
      <c r="B10" s="86" t="s">
        <v>86</v>
      </c>
      <c r="C10" s="87">
        <v>19</v>
      </c>
      <c r="D10" s="86">
        <v>13</v>
      </c>
      <c r="E10" s="86">
        <v>28</v>
      </c>
      <c r="F10" s="86">
        <v>17</v>
      </c>
      <c r="G10" s="86">
        <v>9</v>
      </c>
      <c r="H10" s="86">
        <v>9</v>
      </c>
      <c r="I10" s="86">
        <v>27</v>
      </c>
      <c r="J10" s="86">
        <v>15</v>
      </c>
      <c r="K10" s="86">
        <v>16</v>
      </c>
      <c r="L10" s="86">
        <v>12</v>
      </c>
      <c r="M10" s="86">
        <v>24</v>
      </c>
      <c r="N10" s="86">
        <v>25</v>
      </c>
      <c r="O10" s="86">
        <v>6</v>
      </c>
      <c r="P10" s="86">
        <v>5</v>
      </c>
      <c r="Q10" s="86">
        <v>19</v>
      </c>
      <c r="R10" s="86">
        <v>21</v>
      </c>
      <c r="S10" s="86">
        <v>15</v>
      </c>
      <c r="T10" s="86">
        <v>8</v>
      </c>
      <c r="U10" s="86">
        <v>12</v>
      </c>
      <c r="V10" s="86">
        <v>13</v>
      </c>
      <c r="W10" s="86">
        <v>14</v>
      </c>
      <c r="X10" s="86">
        <v>13</v>
      </c>
      <c r="Y10" s="86">
        <v>20</v>
      </c>
      <c r="Z10" s="86">
        <v>20</v>
      </c>
      <c r="AA10" s="86">
        <v>20</v>
      </c>
      <c r="AB10" s="86">
        <v>20</v>
      </c>
      <c r="AC10" s="86">
        <v>19</v>
      </c>
      <c r="AD10" s="86">
        <v>15</v>
      </c>
      <c r="AE10" s="86">
        <v>15</v>
      </c>
      <c r="AF10" s="86">
        <v>22</v>
      </c>
      <c r="AG10" s="86">
        <v>9</v>
      </c>
      <c r="AH10" s="86">
        <v>12</v>
      </c>
      <c r="AI10" s="86">
        <v>24</v>
      </c>
      <c r="AJ10" s="86">
        <v>15</v>
      </c>
      <c r="AK10" s="108">
        <f t="shared" si="0"/>
        <v>551</v>
      </c>
      <c r="AL10" s="90">
        <f t="shared" si="1"/>
        <v>5</v>
      </c>
      <c r="AM10" s="90">
        <f t="shared" si="2"/>
        <v>6</v>
      </c>
      <c r="AN10" s="90">
        <f t="shared" si="3"/>
        <v>8</v>
      </c>
      <c r="AO10" s="90">
        <f t="shared" si="4"/>
        <v>9</v>
      </c>
      <c r="AP10" s="108">
        <f t="shared" si="5"/>
        <v>523</v>
      </c>
      <c r="AQ10" s="104">
        <f t="shared" si="6"/>
        <v>28</v>
      </c>
      <c r="AS10" s="84">
        <v>9</v>
      </c>
      <c r="AT10" s="85" t="s">
        <v>95</v>
      </c>
      <c r="AU10" s="88">
        <v>29</v>
      </c>
    </row>
    <row r="11" spans="1:47" ht="15" x14ac:dyDescent="0.35">
      <c r="A11" s="87">
        <v>9</v>
      </c>
      <c r="B11" s="86" t="s">
        <v>88</v>
      </c>
      <c r="C11" s="87">
        <v>24</v>
      </c>
      <c r="D11" s="86">
        <v>9</v>
      </c>
      <c r="E11" s="86">
        <v>23</v>
      </c>
      <c r="F11" s="86">
        <v>17</v>
      </c>
      <c r="G11" s="86">
        <v>12</v>
      </c>
      <c r="H11" s="86">
        <v>6</v>
      </c>
      <c r="I11" s="86">
        <v>9</v>
      </c>
      <c r="J11" s="86">
        <v>30</v>
      </c>
      <c r="K11" s="86">
        <v>12</v>
      </c>
      <c r="L11" s="86">
        <v>14</v>
      </c>
      <c r="M11" s="86">
        <v>32</v>
      </c>
      <c r="N11" s="86">
        <v>18</v>
      </c>
      <c r="O11" s="86">
        <v>13</v>
      </c>
      <c r="P11" s="86">
        <v>6</v>
      </c>
      <c r="Q11" s="86">
        <v>10</v>
      </c>
      <c r="R11" s="86">
        <v>19</v>
      </c>
      <c r="S11" s="86">
        <v>10</v>
      </c>
      <c r="T11" s="86">
        <v>8</v>
      </c>
      <c r="U11" s="86">
        <v>19</v>
      </c>
      <c r="V11" s="86">
        <v>15</v>
      </c>
      <c r="W11" s="86">
        <v>4</v>
      </c>
      <c r="X11" s="86">
        <v>17</v>
      </c>
      <c r="Y11" s="86">
        <v>26</v>
      </c>
      <c r="Z11" s="86">
        <v>13</v>
      </c>
      <c r="AA11" s="86">
        <v>24</v>
      </c>
      <c r="AB11" s="86">
        <v>20</v>
      </c>
      <c r="AC11" s="86">
        <v>14</v>
      </c>
      <c r="AD11" s="86">
        <v>32</v>
      </c>
      <c r="AE11" s="86">
        <v>9</v>
      </c>
      <c r="AF11" s="86">
        <v>19</v>
      </c>
      <c r="AG11" s="86">
        <v>12</v>
      </c>
      <c r="AH11" s="86">
        <v>10</v>
      </c>
      <c r="AI11" s="86">
        <v>21</v>
      </c>
      <c r="AJ11" s="86">
        <v>18</v>
      </c>
      <c r="AK11" s="108">
        <f t="shared" si="0"/>
        <v>545</v>
      </c>
      <c r="AL11" s="90">
        <f t="shared" si="1"/>
        <v>4</v>
      </c>
      <c r="AM11" s="90">
        <f t="shared" si="2"/>
        <v>6</v>
      </c>
      <c r="AN11" s="90">
        <f t="shared" si="3"/>
        <v>6</v>
      </c>
      <c r="AO11" s="90">
        <f t="shared" si="4"/>
        <v>8</v>
      </c>
      <c r="AP11" s="108">
        <f t="shared" si="5"/>
        <v>521</v>
      </c>
      <c r="AQ11" s="104">
        <f t="shared" si="6"/>
        <v>24</v>
      </c>
      <c r="AS11" s="84">
        <v>10</v>
      </c>
      <c r="AT11" s="85" t="s">
        <v>96</v>
      </c>
      <c r="AU11" s="88">
        <v>14</v>
      </c>
    </row>
    <row r="12" spans="1:47" ht="15" x14ac:dyDescent="0.35">
      <c r="A12" s="87">
        <v>10</v>
      </c>
      <c r="B12" s="86" t="s">
        <v>76</v>
      </c>
      <c r="C12" s="87">
        <v>15</v>
      </c>
      <c r="D12" s="86">
        <v>12</v>
      </c>
      <c r="E12" s="86">
        <v>12</v>
      </c>
      <c r="F12" s="86">
        <v>29</v>
      </c>
      <c r="G12" s="86">
        <v>10</v>
      </c>
      <c r="H12" s="86">
        <v>7</v>
      </c>
      <c r="I12" s="86">
        <v>11</v>
      </c>
      <c r="J12" s="86">
        <v>19</v>
      </c>
      <c r="K12" s="86">
        <v>10</v>
      </c>
      <c r="L12" s="86">
        <v>6</v>
      </c>
      <c r="M12" s="86">
        <v>16</v>
      </c>
      <c r="N12" s="86">
        <v>39</v>
      </c>
      <c r="O12" s="86">
        <v>19</v>
      </c>
      <c r="P12" s="86">
        <v>8</v>
      </c>
      <c r="Q12" s="86">
        <v>17</v>
      </c>
      <c r="R12" s="86">
        <v>27</v>
      </c>
      <c r="S12" s="86">
        <v>9</v>
      </c>
      <c r="T12" s="86">
        <v>8</v>
      </c>
      <c r="U12" s="86">
        <v>8</v>
      </c>
      <c r="V12" s="86">
        <v>32</v>
      </c>
      <c r="W12" s="86">
        <v>11</v>
      </c>
      <c r="X12" s="86">
        <v>9</v>
      </c>
      <c r="Y12" s="86">
        <v>29</v>
      </c>
      <c r="Z12" s="86">
        <v>5</v>
      </c>
      <c r="AA12" s="86">
        <v>15</v>
      </c>
      <c r="AB12" s="86">
        <v>23</v>
      </c>
      <c r="AC12" s="86">
        <v>23</v>
      </c>
      <c r="AD12" s="86">
        <v>17</v>
      </c>
      <c r="AE12" s="86">
        <v>13</v>
      </c>
      <c r="AF12" s="86">
        <v>24</v>
      </c>
      <c r="AG12" s="86">
        <v>11</v>
      </c>
      <c r="AH12" s="86">
        <v>14</v>
      </c>
      <c r="AI12" s="86">
        <v>12</v>
      </c>
      <c r="AJ12" s="107">
        <v>12</v>
      </c>
      <c r="AK12" s="108">
        <f t="shared" si="0"/>
        <v>532</v>
      </c>
      <c r="AL12" s="90">
        <f t="shared" si="1"/>
        <v>5</v>
      </c>
      <c r="AM12" s="90">
        <f t="shared" si="2"/>
        <v>6</v>
      </c>
      <c r="AN12" s="90">
        <f t="shared" si="3"/>
        <v>7</v>
      </c>
      <c r="AO12" s="90">
        <f t="shared" si="4"/>
        <v>8</v>
      </c>
      <c r="AP12" s="108">
        <f t="shared" si="5"/>
        <v>506</v>
      </c>
      <c r="AQ12" s="104">
        <f t="shared" si="6"/>
        <v>26</v>
      </c>
      <c r="AS12" s="84">
        <v>11</v>
      </c>
      <c r="AT12" s="85" t="s">
        <v>97</v>
      </c>
      <c r="AU12" s="88">
        <v>32</v>
      </c>
    </row>
    <row r="13" spans="1:47" ht="15" x14ac:dyDescent="0.35">
      <c r="A13" s="87">
        <v>11</v>
      </c>
      <c r="B13" s="86" t="s">
        <v>82</v>
      </c>
      <c r="C13" s="87">
        <v>18</v>
      </c>
      <c r="D13" s="86">
        <v>9</v>
      </c>
      <c r="E13" s="86">
        <v>13</v>
      </c>
      <c r="F13" s="86">
        <v>33</v>
      </c>
      <c r="G13" s="86">
        <v>12</v>
      </c>
      <c r="H13" s="86">
        <v>10</v>
      </c>
      <c r="I13" s="86">
        <v>7</v>
      </c>
      <c r="J13" s="86">
        <v>23</v>
      </c>
      <c r="K13" s="86">
        <v>25</v>
      </c>
      <c r="L13" s="86">
        <v>13</v>
      </c>
      <c r="M13" s="86">
        <v>22</v>
      </c>
      <c r="N13" s="86">
        <v>36</v>
      </c>
      <c r="O13" s="86">
        <v>15</v>
      </c>
      <c r="P13" s="86">
        <v>12</v>
      </c>
      <c r="Q13" s="86">
        <v>11</v>
      </c>
      <c r="R13" s="86">
        <v>18</v>
      </c>
      <c r="S13" s="86">
        <v>9</v>
      </c>
      <c r="T13" s="86">
        <v>11</v>
      </c>
      <c r="U13" s="86">
        <v>6</v>
      </c>
      <c r="V13" s="86">
        <v>18</v>
      </c>
      <c r="W13" s="86">
        <v>11</v>
      </c>
      <c r="X13" s="86">
        <v>16</v>
      </c>
      <c r="Y13" s="86">
        <v>21</v>
      </c>
      <c r="Z13" s="86">
        <v>11</v>
      </c>
      <c r="AA13" s="86">
        <v>18</v>
      </c>
      <c r="AB13" s="86">
        <v>16</v>
      </c>
      <c r="AC13" s="86">
        <v>18</v>
      </c>
      <c r="AD13" s="86">
        <v>15</v>
      </c>
      <c r="AE13" s="86">
        <v>10</v>
      </c>
      <c r="AF13" s="86">
        <v>17</v>
      </c>
      <c r="AG13" s="86">
        <v>11</v>
      </c>
      <c r="AH13" s="86">
        <v>8</v>
      </c>
      <c r="AI13" s="86">
        <v>16</v>
      </c>
      <c r="AJ13" s="107">
        <v>17</v>
      </c>
      <c r="AK13" s="108">
        <f t="shared" si="0"/>
        <v>526</v>
      </c>
      <c r="AL13" s="90">
        <f t="shared" si="1"/>
        <v>6</v>
      </c>
      <c r="AM13" s="90">
        <f t="shared" si="2"/>
        <v>7</v>
      </c>
      <c r="AN13" s="90">
        <f t="shared" si="3"/>
        <v>8</v>
      </c>
      <c r="AO13" s="90">
        <f t="shared" si="4"/>
        <v>9</v>
      </c>
      <c r="AP13" s="108">
        <f t="shared" si="5"/>
        <v>496</v>
      </c>
      <c r="AQ13" s="104">
        <f t="shared" si="6"/>
        <v>30</v>
      </c>
      <c r="AS13" s="84">
        <v>12</v>
      </c>
      <c r="AT13" s="85" t="s">
        <v>76</v>
      </c>
      <c r="AU13" s="88">
        <v>39</v>
      </c>
    </row>
    <row r="14" spans="1:47" ht="15" x14ac:dyDescent="0.35">
      <c r="A14" s="87">
        <v>12</v>
      </c>
      <c r="B14" s="86" t="s">
        <v>85</v>
      </c>
      <c r="C14" s="87">
        <v>28</v>
      </c>
      <c r="D14" s="86">
        <v>6</v>
      </c>
      <c r="E14" s="86">
        <v>22</v>
      </c>
      <c r="F14" s="86">
        <v>21</v>
      </c>
      <c r="G14" s="86">
        <v>6</v>
      </c>
      <c r="H14" s="86">
        <v>17</v>
      </c>
      <c r="I14" s="86">
        <v>16</v>
      </c>
      <c r="J14" s="86">
        <v>31</v>
      </c>
      <c r="K14" s="86">
        <v>29</v>
      </c>
      <c r="L14" s="86">
        <v>9</v>
      </c>
      <c r="M14" s="86">
        <v>22</v>
      </c>
      <c r="N14" s="86">
        <v>21</v>
      </c>
      <c r="O14" s="86">
        <v>9</v>
      </c>
      <c r="P14" s="86">
        <v>7</v>
      </c>
      <c r="Q14" s="86">
        <v>5</v>
      </c>
      <c r="R14" s="86">
        <v>16</v>
      </c>
      <c r="S14" s="86">
        <v>5</v>
      </c>
      <c r="T14" s="86">
        <v>10</v>
      </c>
      <c r="U14" s="86">
        <v>10</v>
      </c>
      <c r="V14" s="86">
        <v>15</v>
      </c>
      <c r="W14" s="86">
        <v>7</v>
      </c>
      <c r="X14" s="86">
        <v>7</v>
      </c>
      <c r="Y14" s="86">
        <v>15</v>
      </c>
      <c r="Z14" s="86">
        <v>11</v>
      </c>
      <c r="AA14" s="86">
        <v>17</v>
      </c>
      <c r="AB14" s="86">
        <v>18</v>
      </c>
      <c r="AC14" s="86">
        <v>17</v>
      </c>
      <c r="AD14" s="86">
        <v>27</v>
      </c>
      <c r="AE14" s="86">
        <v>10</v>
      </c>
      <c r="AF14" s="86">
        <v>32</v>
      </c>
      <c r="AG14" s="86">
        <v>7</v>
      </c>
      <c r="AH14" s="86">
        <v>8</v>
      </c>
      <c r="AI14" s="86">
        <v>16</v>
      </c>
      <c r="AJ14" s="86">
        <v>19</v>
      </c>
      <c r="AK14" s="108">
        <f t="shared" si="0"/>
        <v>516</v>
      </c>
      <c r="AL14" s="90">
        <f t="shared" si="1"/>
        <v>5</v>
      </c>
      <c r="AM14" s="90">
        <f t="shared" si="2"/>
        <v>5</v>
      </c>
      <c r="AN14" s="90">
        <f t="shared" si="3"/>
        <v>6</v>
      </c>
      <c r="AO14" s="90">
        <f t="shared" si="4"/>
        <v>6</v>
      </c>
      <c r="AP14" s="108">
        <f t="shared" si="5"/>
        <v>494</v>
      </c>
      <c r="AQ14" s="104">
        <f t="shared" si="6"/>
        <v>22</v>
      </c>
      <c r="AS14" s="84">
        <v>13</v>
      </c>
      <c r="AT14" s="86" t="s">
        <v>80</v>
      </c>
      <c r="AU14" s="88">
        <v>25</v>
      </c>
    </row>
    <row r="15" spans="1:47" ht="15" x14ac:dyDescent="0.35">
      <c r="A15" s="87">
        <v>13</v>
      </c>
      <c r="B15" s="86" t="s">
        <v>72</v>
      </c>
      <c r="C15" s="87">
        <v>31</v>
      </c>
      <c r="D15" s="86">
        <v>8</v>
      </c>
      <c r="E15" s="86">
        <v>27</v>
      </c>
      <c r="F15" s="86">
        <v>23</v>
      </c>
      <c r="G15" s="86">
        <v>10</v>
      </c>
      <c r="H15" s="86">
        <v>8</v>
      </c>
      <c r="I15" s="86">
        <v>8</v>
      </c>
      <c r="J15" s="86">
        <v>20</v>
      </c>
      <c r="K15" s="86">
        <v>25</v>
      </c>
      <c r="L15" s="86">
        <v>10</v>
      </c>
      <c r="M15" s="86">
        <v>13</v>
      </c>
      <c r="N15" s="86">
        <v>27</v>
      </c>
      <c r="O15" s="86">
        <v>10</v>
      </c>
      <c r="P15" s="86">
        <v>12</v>
      </c>
      <c r="Q15" s="86">
        <v>3</v>
      </c>
      <c r="R15" s="86">
        <v>26</v>
      </c>
      <c r="S15" s="86">
        <v>13</v>
      </c>
      <c r="T15" s="86">
        <v>4</v>
      </c>
      <c r="U15" s="86">
        <v>13</v>
      </c>
      <c r="V15" s="86">
        <v>19</v>
      </c>
      <c r="W15" s="86">
        <v>7</v>
      </c>
      <c r="X15" s="86">
        <v>0</v>
      </c>
      <c r="Y15" s="86">
        <v>13</v>
      </c>
      <c r="Z15" s="86">
        <v>17</v>
      </c>
      <c r="AA15" s="86">
        <v>16</v>
      </c>
      <c r="AB15" s="86">
        <v>15</v>
      </c>
      <c r="AC15" s="86">
        <v>15</v>
      </c>
      <c r="AD15" s="86">
        <v>22</v>
      </c>
      <c r="AE15" s="86">
        <v>10</v>
      </c>
      <c r="AF15" s="86">
        <v>21</v>
      </c>
      <c r="AG15" s="86">
        <v>7</v>
      </c>
      <c r="AH15" s="86">
        <v>7</v>
      </c>
      <c r="AI15" s="86">
        <v>14</v>
      </c>
      <c r="AJ15" s="86">
        <v>16</v>
      </c>
      <c r="AK15" s="108">
        <f t="shared" si="0"/>
        <v>490</v>
      </c>
      <c r="AL15" s="90">
        <f t="shared" si="1"/>
        <v>0</v>
      </c>
      <c r="AM15" s="90">
        <f t="shared" si="2"/>
        <v>3</v>
      </c>
      <c r="AN15" s="90">
        <f t="shared" si="3"/>
        <v>4</v>
      </c>
      <c r="AO15" s="90">
        <f t="shared" si="4"/>
        <v>7</v>
      </c>
      <c r="AP15" s="108">
        <f t="shared" si="5"/>
        <v>476</v>
      </c>
      <c r="AQ15" s="104">
        <f t="shared" si="6"/>
        <v>14</v>
      </c>
      <c r="AS15" s="84">
        <v>14</v>
      </c>
      <c r="AT15" s="86" t="s">
        <v>98</v>
      </c>
      <c r="AU15" s="88">
        <v>14</v>
      </c>
    </row>
    <row r="16" spans="1:47" ht="15" x14ac:dyDescent="0.35">
      <c r="A16" s="87">
        <v>14</v>
      </c>
      <c r="B16" s="86" t="s">
        <v>81</v>
      </c>
      <c r="C16" s="87">
        <v>23</v>
      </c>
      <c r="D16" s="86">
        <v>15</v>
      </c>
      <c r="E16" s="86">
        <v>31</v>
      </c>
      <c r="F16" s="86">
        <v>14</v>
      </c>
      <c r="G16" s="86">
        <v>14</v>
      </c>
      <c r="H16" s="86">
        <v>12</v>
      </c>
      <c r="I16" s="86">
        <v>9</v>
      </c>
      <c r="J16" s="86">
        <v>16</v>
      </c>
      <c r="K16" s="86">
        <v>20</v>
      </c>
      <c r="L16" s="86">
        <v>5</v>
      </c>
      <c r="M16" s="86">
        <v>17</v>
      </c>
      <c r="N16" s="86">
        <v>24</v>
      </c>
      <c r="O16" s="86">
        <v>9</v>
      </c>
      <c r="P16" s="86">
        <v>7</v>
      </c>
      <c r="Q16" s="86">
        <v>19</v>
      </c>
      <c r="R16" s="86">
        <v>21</v>
      </c>
      <c r="S16" s="86">
        <v>4</v>
      </c>
      <c r="T16" s="86">
        <v>15</v>
      </c>
      <c r="U16" s="86">
        <v>6</v>
      </c>
      <c r="V16" s="86">
        <v>20</v>
      </c>
      <c r="W16" s="86">
        <v>5</v>
      </c>
      <c r="X16" s="86">
        <v>0</v>
      </c>
      <c r="Y16" s="86">
        <v>22</v>
      </c>
      <c r="Z16" s="86">
        <v>18</v>
      </c>
      <c r="AA16" s="86">
        <v>13</v>
      </c>
      <c r="AB16" s="86">
        <v>18</v>
      </c>
      <c r="AC16" s="86">
        <v>13</v>
      </c>
      <c r="AD16" s="86">
        <v>17</v>
      </c>
      <c r="AE16" s="86">
        <v>11</v>
      </c>
      <c r="AF16" s="86">
        <v>17</v>
      </c>
      <c r="AG16" s="86">
        <v>10</v>
      </c>
      <c r="AH16" s="86">
        <v>15</v>
      </c>
      <c r="AI16" s="86">
        <v>10</v>
      </c>
      <c r="AJ16" s="86">
        <v>15</v>
      </c>
      <c r="AK16" s="108">
        <f t="shared" si="0"/>
        <v>485</v>
      </c>
      <c r="AL16" s="90">
        <f t="shared" si="1"/>
        <v>0</v>
      </c>
      <c r="AM16" s="90">
        <f t="shared" si="2"/>
        <v>4</v>
      </c>
      <c r="AN16" s="90">
        <f t="shared" si="3"/>
        <v>5</v>
      </c>
      <c r="AO16" s="90">
        <f t="shared" si="4"/>
        <v>5</v>
      </c>
      <c r="AP16" s="108">
        <f t="shared" si="5"/>
        <v>471</v>
      </c>
      <c r="AQ16" s="104">
        <f t="shared" si="6"/>
        <v>14</v>
      </c>
      <c r="AS16" s="84">
        <v>15</v>
      </c>
      <c r="AT16" s="85" t="s">
        <v>84</v>
      </c>
      <c r="AU16" s="88">
        <v>30</v>
      </c>
    </row>
    <row r="17" spans="1:47" ht="15" x14ac:dyDescent="0.35">
      <c r="A17" s="87">
        <v>15</v>
      </c>
      <c r="B17" s="86" t="s">
        <v>84</v>
      </c>
      <c r="C17" s="87">
        <v>20</v>
      </c>
      <c r="D17" s="86">
        <v>5</v>
      </c>
      <c r="E17" s="86">
        <v>13</v>
      </c>
      <c r="F17" s="86">
        <v>19</v>
      </c>
      <c r="G17" s="86">
        <v>10</v>
      </c>
      <c r="H17" s="86">
        <v>15</v>
      </c>
      <c r="I17" s="86">
        <v>10</v>
      </c>
      <c r="J17" s="86">
        <v>16</v>
      </c>
      <c r="K17" s="86">
        <v>22</v>
      </c>
      <c r="L17" s="86">
        <v>7</v>
      </c>
      <c r="M17" s="86">
        <v>12</v>
      </c>
      <c r="N17" s="86">
        <v>21</v>
      </c>
      <c r="O17" s="86">
        <v>12</v>
      </c>
      <c r="P17" s="86">
        <v>7</v>
      </c>
      <c r="Q17" s="86">
        <v>30</v>
      </c>
      <c r="R17" s="86">
        <v>24</v>
      </c>
      <c r="S17" s="86">
        <v>13</v>
      </c>
      <c r="T17" s="86">
        <v>15</v>
      </c>
      <c r="U17" s="86">
        <v>9</v>
      </c>
      <c r="V17" s="86">
        <v>5</v>
      </c>
      <c r="W17" s="86">
        <v>17</v>
      </c>
      <c r="X17" s="86">
        <v>7</v>
      </c>
      <c r="Y17" s="86">
        <v>13</v>
      </c>
      <c r="Z17" s="86">
        <v>18</v>
      </c>
      <c r="AA17" s="86">
        <v>21</v>
      </c>
      <c r="AB17" s="86">
        <v>16</v>
      </c>
      <c r="AC17" s="86">
        <v>8</v>
      </c>
      <c r="AD17" s="86">
        <v>26</v>
      </c>
      <c r="AE17" s="86">
        <v>7</v>
      </c>
      <c r="AF17" s="86">
        <v>18</v>
      </c>
      <c r="AG17" s="86">
        <v>5</v>
      </c>
      <c r="AH17" s="86">
        <v>0</v>
      </c>
      <c r="AI17" s="86">
        <v>19</v>
      </c>
      <c r="AJ17" s="86">
        <v>22</v>
      </c>
      <c r="AK17" s="108">
        <f t="shared" si="0"/>
        <v>482</v>
      </c>
      <c r="AL17" s="90">
        <f t="shared" si="1"/>
        <v>0</v>
      </c>
      <c r="AM17" s="90">
        <f t="shared" si="2"/>
        <v>5</v>
      </c>
      <c r="AN17" s="90">
        <f t="shared" si="3"/>
        <v>5</v>
      </c>
      <c r="AO17" s="90">
        <f t="shared" si="4"/>
        <v>5</v>
      </c>
      <c r="AP17" s="108">
        <f t="shared" si="5"/>
        <v>467</v>
      </c>
      <c r="AQ17" s="104">
        <f t="shared" si="6"/>
        <v>15</v>
      </c>
      <c r="AS17" s="84">
        <v>16</v>
      </c>
      <c r="AT17" s="85" t="s">
        <v>74</v>
      </c>
      <c r="AU17" s="88">
        <v>34</v>
      </c>
    </row>
    <row r="18" spans="1:47" ht="15" x14ac:dyDescent="0.35">
      <c r="A18" s="87">
        <v>16</v>
      </c>
      <c r="B18" s="91" t="s">
        <v>93</v>
      </c>
      <c r="C18" s="87">
        <v>0</v>
      </c>
      <c r="D18" s="86">
        <v>0</v>
      </c>
      <c r="E18" s="86">
        <v>13</v>
      </c>
      <c r="F18" s="86">
        <v>26</v>
      </c>
      <c r="G18" s="86">
        <v>10</v>
      </c>
      <c r="H18" s="86">
        <v>10</v>
      </c>
      <c r="I18" s="86">
        <v>14</v>
      </c>
      <c r="J18" s="86">
        <v>21</v>
      </c>
      <c r="K18" s="86">
        <v>15</v>
      </c>
      <c r="L18" s="86">
        <v>9</v>
      </c>
      <c r="M18" s="86">
        <v>23</v>
      </c>
      <c r="N18" s="86">
        <v>20</v>
      </c>
      <c r="O18" s="86">
        <v>12</v>
      </c>
      <c r="P18" s="86">
        <v>10</v>
      </c>
      <c r="Q18" s="86">
        <v>7</v>
      </c>
      <c r="R18" s="86">
        <v>26</v>
      </c>
      <c r="S18" s="86">
        <v>9</v>
      </c>
      <c r="T18" s="86">
        <v>13</v>
      </c>
      <c r="U18" s="86">
        <v>6</v>
      </c>
      <c r="V18" s="86">
        <v>13</v>
      </c>
      <c r="W18" s="86">
        <v>13</v>
      </c>
      <c r="X18" s="86">
        <v>9</v>
      </c>
      <c r="Y18" s="86">
        <v>27</v>
      </c>
      <c r="Z18" s="86">
        <v>16</v>
      </c>
      <c r="AA18" s="86">
        <v>18</v>
      </c>
      <c r="AB18" s="86">
        <v>17</v>
      </c>
      <c r="AC18" s="86">
        <v>20</v>
      </c>
      <c r="AD18" s="86">
        <v>12</v>
      </c>
      <c r="AE18" s="86">
        <v>12</v>
      </c>
      <c r="AF18" s="86">
        <v>12</v>
      </c>
      <c r="AG18" s="86">
        <v>6</v>
      </c>
      <c r="AH18" s="86">
        <v>17</v>
      </c>
      <c r="AI18" s="86">
        <v>13</v>
      </c>
      <c r="AJ18" s="86">
        <v>19</v>
      </c>
      <c r="AK18" s="108">
        <f t="shared" si="0"/>
        <v>468</v>
      </c>
      <c r="AL18" s="90">
        <f t="shared" si="1"/>
        <v>0</v>
      </c>
      <c r="AM18" s="90">
        <f t="shared" si="2"/>
        <v>0</v>
      </c>
      <c r="AN18" s="90">
        <f t="shared" si="3"/>
        <v>6</v>
      </c>
      <c r="AO18" s="90">
        <f t="shared" si="4"/>
        <v>6</v>
      </c>
      <c r="AP18" s="108">
        <f t="shared" si="5"/>
        <v>456</v>
      </c>
      <c r="AQ18" s="104">
        <f t="shared" si="6"/>
        <v>12</v>
      </c>
      <c r="AS18" s="84">
        <v>17</v>
      </c>
      <c r="AT18" s="85" t="s">
        <v>79</v>
      </c>
      <c r="AU18" s="88">
        <v>27</v>
      </c>
    </row>
    <row r="19" spans="1:47" ht="15" x14ac:dyDescent="0.35">
      <c r="A19" s="87">
        <v>17</v>
      </c>
      <c r="B19" s="86" t="s">
        <v>73</v>
      </c>
      <c r="C19" s="87">
        <v>20</v>
      </c>
      <c r="D19" s="86">
        <v>11</v>
      </c>
      <c r="E19" s="86">
        <v>10</v>
      </c>
      <c r="F19" s="86">
        <v>17</v>
      </c>
      <c r="G19" s="86">
        <v>7</v>
      </c>
      <c r="H19" s="86">
        <v>4</v>
      </c>
      <c r="I19" s="86">
        <v>12</v>
      </c>
      <c r="J19" s="86">
        <v>13</v>
      </c>
      <c r="K19" s="86">
        <v>13</v>
      </c>
      <c r="L19" s="86">
        <v>12</v>
      </c>
      <c r="M19" s="86">
        <v>18</v>
      </c>
      <c r="N19" s="86">
        <v>16</v>
      </c>
      <c r="O19" s="86">
        <v>13</v>
      </c>
      <c r="P19" s="86">
        <v>4</v>
      </c>
      <c r="Q19" s="86">
        <v>0</v>
      </c>
      <c r="R19" s="86">
        <v>0</v>
      </c>
      <c r="S19" s="86">
        <v>6</v>
      </c>
      <c r="T19" s="86">
        <v>11</v>
      </c>
      <c r="U19" s="86">
        <v>14</v>
      </c>
      <c r="V19" s="86">
        <v>17</v>
      </c>
      <c r="W19" s="86">
        <v>10</v>
      </c>
      <c r="X19" s="86">
        <v>7</v>
      </c>
      <c r="Y19" s="86">
        <v>10</v>
      </c>
      <c r="Z19" s="86">
        <v>22</v>
      </c>
      <c r="AA19" s="86">
        <v>25</v>
      </c>
      <c r="AB19" s="86">
        <v>27</v>
      </c>
      <c r="AC19" s="86">
        <v>25</v>
      </c>
      <c r="AD19" s="86">
        <v>27</v>
      </c>
      <c r="AE19" s="86">
        <v>7</v>
      </c>
      <c r="AF19" s="86">
        <v>19</v>
      </c>
      <c r="AG19" s="86">
        <v>7</v>
      </c>
      <c r="AH19" s="86">
        <v>9</v>
      </c>
      <c r="AI19" s="86">
        <v>27</v>
      </c>
      <c r="AJ19" s="86">
        <v>16</v>
      </c>
      <c r="AK19" s="108">
        <f t="shared" si="0"/>
        <v>456</v>
      </c>
      <c r="AL19" s="90">
        <f t="shared" si="1"/>
        <v>0</v>
      </c>
      <c r="AM19" s="90">
        <f t="shared" si="2"/>
        <v>0</v>
      </c>
      <c r="AN19" s="90">
        <f t="shared" si="3"/>
        <v>4</v>
      </c>
      <c r="AO19" s="90">
        <f t="shared" si="4"/>
        <v>4</v>
      </c>
      <c r="AP19" s="108">
        <f t="shared" si="5"/>
        <v>448</v>
      </c>
      <c r="AQ19" s="104">
        <f t="shared" si="6"/>
        <v>8</v>
      </c>
      <c r="AS19" s="84">
        <v>18</v>
      </c>
      <c r="AT19" s="85" t="s">
        <v>74</v>
      </c>
      <c r="AU19" s="88">
        <v>17</v>
      </c>
    </row>
    <row r="20" spans="1:47" ht="15" x14ac:dyDescent="0.35">
      <c r="A20" s="87">
        <v>18</v>
      </c>
      <c r="B20" s="86" t="s">
        <v>83</v>
      </c>
      <c r="C20" s="87">
        <v>20</v>
      </c>
      <c r="D20" s="86">
        <v>7</v>
      </c>
      <c r="E20" s="86">
        <v>12</v>
      </c>
      <c r="F20" s="86">
        <v>36</v>
      </c>
      <c r="G20" s="86">
        <v>11</v>
      </c>
      <c r="H20" s="86">
        <v>4</v>
      </c>
      <c r="I20" s="86">
        <v>14</v>
      </c>
      <c r="J20" s="86">
        <v>15</v>
      </c>
      <c r="K20" s="86">
        <v>13</v>
      </c>
      <c r="L20" s="86">
        <v>10</v>
      </c>
      <c r="M20" s="86">
        <v>22</v>
      </c>
      <c r="N20" s="86">
        <v>19</v>
      </c>
      <c r="O20" s="86">
        <v>10</v>
      </c>
      <c r="P20" s="86">
        <v>10</v>
      </c>
      <c r="Q20" s="86">
        <v>4</v>
      </c>
      <c r="R20" s="86">
        <v>23</v>
      </c>
      <c r="S20" s="86">
        <v>9</v>
      </c>
      <c r="T20" s="86">
        <v>0</v>
      </c>
      <c r="U20" s="86">
        <v>7</v>
      </c>
      <c r="V20" s="86">
        <v>17</v>
      </c>
      <c r="W20" s="86">
        <v>7</v>
      </c>
      <c r="X20" s="86">
        <v>14</v>
      </c>
      <c r="Y20" s="86">
        <v>30</v>
      </c>
      <c r="Z20" s="86">
        <v>11</v>
      </c>
      <c r="AA20" s="86">
        <v>27</v>
      </c>
      <c r="AB20" s="86">
        <v>23</v>
      </c>
      <c r="AC20" s="86">
        <v>23</v>
      </c>
      <c r="AD20" s="86">
        <v>13</v>
      </c>
      <c r="AE20" s="86">
        <v>0</v>
      </c>
      <c r="AF20" s="86">
        <v>21</v>
      </c>
      <c r="AG20" s="86">
        <v>0</v>
      </c>
      <c r="AH20" s="86">
        <v>0</v>
      </c>
      <c r="AI20" s="86">
        <v>0</v>
      </c>
      <c r="AJ20" s="86">
        <v>0</v>
      </c>
      <c r="AK20" s="108">
        <f t="shared" si="0"/>
        <v>432</v>
      </c>
      <c r="AL20" s="90">
        <f t="shared" si="1"/>
        <v>0</v>
      </c>
      <c r="AM20" s="90">
        <f t="shared" si="2"/>
        <v>0</v>
      </c>
      <c r="AN20" s="90">
        <f t="shared" si="3"/>
        <v>0</v>
      </c>
      <c r="AO20" s="90">
        <f t="shared" si="4"/>
        <v>0</v>
      </c>
      <c r="AP20" s="108">
        <f t="shared" si="5"/>
        <v>432</v>
      </c>
      <c r="AQ20" s="104">
        <f t="shared" si="6"/>
        <v>0</v>
      </c>
      <c r="AS20" s="84">
        <v>19</v>
      </c>
      <c r="AT20" s="85" t="s">
        <v>88</v>
      </c>
      <c r="AU20" s="88">
        <v>19</v>
      </c>
    </row>
    <row r="21" spans="1:47" ht="15" x14ac:dyDescent="0.35">
      <c r="A21" s="87">
        <v>19</v>
      </c>
      <c r="B21" s="86" t="s">
        <v>90</v>
      </c>
      <c r="C21" s="87">
        <v>19</v>
      </c>
      <c r="D21" s="86">
        <v>9</v>
      </c>
      <c r="E21" s="86">
        <v>16</v>
      </c>
      <c r="F21" s="86">
        <v>17</v>
      </c>
      <c r="G21" s="86">
        <v>8</v>
      </c>
      <c r="H21" s="86">
        <v>12</v>
      </c>
      <c r="I21" s="86">
        <v>20</v>
      </c>
      <c r="J21" s="86">
        <v>0</v>
      </c>
      <c r="K21" s="86">
        <v>0</v>
      </c>
      <c r="L21" s="86">
        <v>9</v>
      </c>
      <c r="M21" s="86">
        <v>14</v>
      </c>
      <c r="N21" s="86">
        <v>34</v>
      </c>
      <c r="O21" s="86">
        <v>17</v>
      </c>
      <c r="P21" s="86">
        <v>7</v>
      </c>
      <c r="Q21" s="86">
        <v>5</v>
      </c>
      <c r="R21" s="86">
        <v>23</v>
      </c>
      <c r="S21" s="86">
        <v>4</v>
      </c>
      <c r="T21" s="86">
        <v>9</v>
      </c>
      <c r="U21" s="86">
        <v>3</v>
      </c>
      <c r="V21" s="86">
        <v>10</v>
      </c>
      <c r="W21" s="86">
        <v>7</v>
      </c>
      <c r="X21" s="86">
        <v>13</v>
      </c>
      <c r="Y21" s="86">
        <v>26</v>
      </c>
      <c r="Z21" s="86">
        <v>14</v>
      </c>
      <c r="AA21" s="86">
        <v>25</v>
      </c>
      <c r="AB21" s="86">
        <v>16</v>
      </c>
      <c r="AC21" s="86">
        <v>0</v>
      </c>
      <c r="AD21" s="86">
        <v>21</v>
      </c>
      <c r="AE21" s="86">
        <v>0</v>
      </c>
      <c r="AF21" s="86">
        <v>0</v>
      </c>
      <c r="AG21" s="86">
        <v>0</v>
      </c>
      <c r="AH21" s="86">
        <v>0</v>
      </c>
      <c r="AI21" s="86">
        <v>0</v>
      </c>
      <c r="AJ21" s="86">
        <v>0</v>
      </c>
      <c r="AK21" s="108">
        <f t="shared" si="0"/>
        <v>358</v>
      </c>
      <c r="AL21" s="90">
        <f t="shared" si="1"/>
        <v>0</v>
      </c>
      <c r="AM21" s="90">
        <f t="shared" si="2"/>
        <v>0</v>
      </c>
      <c r="AN21" s="90">
        <f t="shared" si="3"/>
        <v>0</v>
      </c>
      <c r="AO21" s="90">
        <f t="shared" si="4"/>
        <v>0</v>
      </c>
      <c r="AP21" s="108">
        <f t="shared" si="5"/>
        <v>358</v>
      </c>
      <c r="AQ21" s="104">
        <f t="shared" si="6"/>
        <v>0</v>
      </c>
      <c r="AS21" s="84">
        <v>20</v>
      </c>
      <c r="AT21" s="85" t="s">
        <v>76</v>
      </c>
      <c r="AU21" s="88">
        <v>32</v>
      </c>
    </row>
    <row r="22" spans="1:47" ht="15" x14ac:dyDescent="0.35">
      <c r="A22" s="87">
        <v>20</v>
      </c>
      <c r="B22" s="86" t="s">
        <v>89</v>
      </c>
      <c r="C22" s="87">
        <v>16</v>
      </c>
      <c r="D22" s="86">
        <v>11</v>
      </c>
      <c r="E22" s="86">
        <v>13</v>
      </c>
      <c r="F22" s="86">
        <v>20</v>
      </c>
      <c r="G22" s="86">
        <v>15</v>
      </c>
      <c r="H22" s="86">
        <v>12</v>
      </c>
      <c r="I22" s="86">
        <v>9</v>
      </c>
      <c r="J22" s="86">
        <v>0</v>
      </c>
      <c r="K22" s="86">
        <v>15</v>
      </c>
      <c r="L22" s="86">
        <v>0</v>
      </c>
      <c r="M22" s="86">
        <v>0</v>
      </c>
      <c r="N22" s="86">
        <v>0</v>
      </c>
      <c r="O22" s="86">
        <v>0</v>
      </c>
      <c r="P22" s="86">
        <v>0</v>
      </c>
      <c r="Q22" s="86">
        <v>0</v>
      </c>
      <c r="R22" s="86">
        <v>20</v>
      </c>
      <c r="S22" s="86">
        <v>0</v>
      </c>
      <c r="T22" s="86">
        <v>16</v>
      </c>
      <c r="U22" s="86">
        <v>7</v>
      </c>
      <c r="V22" s="86">
        <v>12</v>
      </c>
      <c r="W22" s="86">
        <v>10</v>
      </c>
      <c r="X22" s="86">
        <v>7</v>
      </c>
      <c r="Y22" s="86">
        <v>18</v>
      </c>
      <c r="Z22" s="86">
        <v>0</v>
      </c>
      <c r="AA22" s="86">
        <v>22</v>
      </c>
      <c r="AB22" s="86">
        <v>7</v>
      </c>
      <c r="AC22" s="86">
        <v>13</v>
      </c>
      <c r="AD22" s="86">
        <v>0</v>
      </c>
      <c r="AE22" s="86">
        <v>0</v>
      </c>
      <c r="AF22" s="86">
        <v>0</v>
      </c>
      <c r="AG22" s="86">
        <v>0</v>
      </c>
      <c r="AH22" s="86">
        <v>0</v>
      </c>
      <c r="AI22" s="86">
        <v>0</v>
      </c>
      <c r="AJ22" s="86">
        <v>0</v>
      </c>
      <c r="AK22" s="108">
        <f t="shared" si="0"/>
        <v>243</v>
      </c>
      <c r="AL22" s="90">
        <f t="shared" si="1"/>
        <v>0</v>
      </c>
      <c r="AM22" s="90">
        <f t="shared" si="2"/>
        <v>0</v>
      </c>
      <c r="AN22" s="90">
        <f t="shared" si="3"/>
        <v>0</v>
      </c>
      <c r="AO22" s="90">
        <f t="shared" si="4"/>
        <v>0</v>
      </c>
      <c r="AP22" s="108">
        <f t="shared" si="5"/>
        <v>243</v>
      </c>
      <c r="AQ22" s="104">
        <f t="shared" si="6"/>
        <v>0</v>
      </c>
      <c r="AS22" s="84">
        <v>21</v>
      </c>
      <c r="AT22" s="85" t="s">
        <v>84</v>
      </c>
      <c r="AU22" s="88">
        <v>17</v>
      </c>
    </row>
    <row r="23" spans="1:47" ht="15" x14ac:dyDescent="0.35">
      <c r="A23" s="87"/>
      <c r="B23" s="91" t="s">
        <v>91</v>
      </c>
      <c r="C23" s="87">
        <v>0</v>
      </c>
      <c r="D23" s="86">
        <v>12</v>
      </c>
      <c r="E23" s="86">
        <v>0</v>
      </c>
      <c r="F23" s="86">
        <v>0</v>
      </c>
      <c r="G23" s="86">
        <v>0</v>
      </c>
      <c r="H23" s="86">
        <v>0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108">
        <f t="shared" si="0"/>
        <v>12</v>
      </c>
      <c r="AL23" s="90">
        <f t="shared" si="1"/>
        <v>0</v>
      </c>
      <c r="AM23" s="90">
        <f>SMALL($C23:$J23,2)</f>
        <v>0</v>
      </c>
      <c r="AN23" s="90">
        <f>SMALL($C23:$J23,3)</f>
        <v>0</v>
      </c>
      <c r="AO23" s="90">
        <f>SMALL($C23:$J23,4)</f>
        <v>0</v>
      </c>
      <c r="AP23" s="108">
        <f t="shared" si="5"/>
        <v>12</v>
      </c>
      <c r="AQ23" s="104">
        <f>SUM(AL23:AO23)</f>
        <v>0</v>
      </c>
      <c r="AS23" s="84">
        <v>22</v>
      </c>
      <c r="AT23" s="85" t="s">
        <v>99</v>
      </c>
      <c r="AU23" s="88">
        <v>17</v>
      </c>
    </row>
    <row r="24" spans="1:47" x14ac:dyDescent="0.25">
      <c r="A24" s="87"/>
      <c r="B24" s="86"/>
      <c r="C24" s="87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3">
        <f t="shared" ref="AK24" si="7">SUM(C24:AJ24)</f>
        <v>0</v>
      </c>
      <c r="AL24" s="87"/>
      <c r="AM24" s="87"/>
      <c r="AN24" s="87"/>
      <c r="AO24" s="86"/>
      <c r="AP24" s="92">
        <f t="shared" ref="AP24:AP30" si="8">AK24-AO24-AN24-AM24-AL24</f>
        <v>0</v>
      </c>
      <c r="AQ24" s="104"/>
      <c r="AS24" s="84">
        <v>23</v>
      </c>
      <c r="AT24" s="85" t="s">
        <v>100</v>
      </c>
      <c r="AU24" s="85">
        <v>41</v>
      </c>
    </row>
    <row r="25" spans="1:47" x14ac:dyDescent="0.25">
      <c r="A25" s="87"/>
      <c r="B25" s="86"/>
      <c r="C25" s="87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3">
        <f t="shared" ref="AK25:AK30" si="9">SUM(C25:AJ25)</f>
        <v>0</v>
      </c>
      <c r="AL25" s="86"/>
      <c r="AM25" s="86"/>
      <c r="AN25" s="86"/>
      <c r="AO25" s="86"/>
      <c r="AP25" s="92">
        <f t="shared" si="8"/>
        <v>0</v>
      </c>
      <c r="AQ25" s="104"/>
      <c r="AS25" s="84">
        <v>24</v>
      </c>
      <c r="AT25" s="85" t="s">
        <v>101</v>
      </c>
      <c r="AU25" s="85">
        <v>25</v>
      </c>
    </row>
    <row r="26" spans="1:47" x14ac:dyDescent="0.25">
      <c r="A26" s="86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3">
        <f t="shared" si="9"/>
        <v>0</v>
      </c>
      <c r="AL26" s="86"/>
      <c r="AM26" s="86"/>
      <c r="AN26" s="86"/>
      <c r="AO26" s="86"/>
      <c r="AP26" s="92">
        <f t="shared" si="8"/>
        <v>0</v>
      </c>
      <c r="AQ26" s="104"/>
      <c r="AS26" s="84">
        <v>25</v>
      </c>
      <c r="AT26" s="85" t="s">
        <v>79</v>
      </c>
      <c r="AU26" s="85">
        <v>29</v>
      </c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9"/>
        <v>0</v>
      </c>
      <c r="AL27" s="86"/>
      <c r="AM27" s="86"/>
      <c r="AN27" s="86"/>
      <c r="AO27" s="86"/>
      <c r="AP27" s="92">
        <f t="shared" si="8"/>
        <v>0</v>
      </c>
      <c r="AQ27" s="104"/>
      <c r="AS27" s="84">
        <v>26</v>
      </c>
      <c r="AT27" s="85" t="s">
        <v>92</v>
      </c>
      <c r="AU27" s="85">
        <v>31</v>
      </c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9"/>
        <v>0</v>
      </c>
      <c r="AL28" s="86"/>
      <c r="AM28" s="86"/>
      <c r="AN28" s="86"/>
      <c r="AO28" s="86"/>
      <c r="AP28" s="92">
        <f t="shared" si="8"/>
        <v>0</v>
      </c>
      <c r="AQ28" s="104"/>
      <c r="AS28" s="84">
        <v>27</v>
      </c>
      <c r="AT28" s="85" t="s">
        <v>74</v>
      </c>
      <c r="AU28" s="85">
        <v>27</v>
      </c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9"/>
        <v>0</v>
      </c>
      <c r="AL29" s="86"/>
      <c r="AM29" s="86"/>
      <c r="AN29" s="86"/>
      <c r="AO29" s="86"/>
      <c r="AP29" s="92">
        <f t="shared" si="8"/>
        <v>0</v>
      </c>
      <c r="AQ29" s="104"/>
      <c r="AS29" s="84">
        <v>28</v>
      </c>
      <c r="AT29" s="85" t="s">
        <v>99</v>
      </c>
      <c r="AU29" s="85">
        <v>32</v>
      </c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9"/>
        <v>0</v>
      </c>
      <c r="AL30" s="86"/>
      <c r="AM30" s="86"/>
      <c r="AN30" s="86"/>
      <c r="AO30" s="86"/>
      <c r="AP30" s="92">
        <f t="shared" si="8"/>
        <v>0</v>
      </c>
      <c r="AQ30" s="104"/>
      <c r="AS30" s="84">
        <v>29</v>
      </c>
      <c r="AT30" s="89" t="s">
        <v>75</v>
      </c>
      <c r="AU30" s="85">
        <v>24</v>
      </c>
    </row>
    <row r="31" spans="1:47" x14ac:dyDescent="0.25">
      <c r="C31" s="105">
        <f t="shared" ref="C31:AF31" si="10">SUM(C3:C23)</f>
        <v>413</v>
      </c>
      <c r="D31">
        <f t="shared" si="10"/>
        <v>207</v>
      </c>
      <c r="E31">
        <f t="shared" si="10"/>
        <v>351</v>
      </c>
      <c r="F31">
        <f t="shared" si="10"/>
        <v>474</v>
      </c>
      <c r="G31">
        <f t="shared" si="10"/>
        <v>216</v>
      </c>
      <c r="H31">
        <f t="shared" si="10"/>
        <v>218</v>
      </c>
      <c r="I31">
        <f t="shared" si="10"/>
        <v>268</v>
      </c>
      <c r="J31">
        <f t="shared" si="10"/>
        <v>356</v>
      </c>
      <c r="K31">
        <f t="shared" si="10"/>
        <v>370</v>
      </c>
      <c r="L31">
        <f t="shared" si="10"/>
        <v>190</v>
      </c>
      <c r="M31">
        <f t="shared" si="10"/>
        <v>389</v>
      </c>
      <c r="N31">
        <f t="shared" si="10"/>
        <v>467</v>
      </c>
      <c r="O31">
        <f t="shared" si="10"/>
        <v>231</v>
      </c>
      <c r="P31">
        <f t="shared" si="10"/>
        <v>155</v>
      </c>
      <c r="Q31">
        <f t="shared" si="10"/>
        <v>208</v>
      </c>
      <c r="R31">
        <f t="shared" si="10"/>
        <v>425</v>
      </c>
      <c r="S31">
        <f t="shared" si="10"/>
        <v>205</v>
      </c>
      <c r="T31">
        <f t="shared" si="10"/>
        <v>209</v>
      </c>
      <c r="U31">
        <f t="shared" si="10"/>
        <v>191</v>
      </c>
      <c r="V31">
        <f t="shared" si="10"/>
        <v>349</v>
      </c>
      <c r="W31">
        <f t="shared" si="10"/>
        <v>183</v>
      </c>
      <c r="X31">
        <f t="shared" si="10"/>
        <v>222</v>
      </c>
      <c r="Y31">
        <f t="shared" si="10"/>
        <v>468</v>
      </c>
      <c r="Z31">
        <f t="shared" si="10"/>
        <v>272</v>
      </c>
      <c r="AA31">
        <f t="shared" si="10"/>
        <v>408</v>
      </c>
      <c r="AB31">
        <f t="shared" si="10"/>
        <v>384</v>
      </c>
      <c r="AC31">
        <f t="shared" si="10"/>
        <v>337</v>
      </c>
      <c r="AD31">
        <f t="shared" si="10"/>
        <v>426</v>
      </c>
      <c r="AE31">
        <f t="shared" si="10"/>
        <v>193</v>
      </c>
      <c r="AF31">
        <f t="shared" si="10"/>
        <v>390</v>
      </c>
      <c r="AK31" s="105">
        <f t="shared" ref="AK31:AP31" si="11">SUM(AK3:AK23)</f>
        <v>10130</v>
      </c>
      <c r="AL31" s="105">
        <f t="shared" si="11"/>
        <v>56</v>
      </c>
      <c r="AM31" s="105">
        <f t="shared" si="11"/>
        <v>86</v>
      </c>
      <c r="AN31" s="105">
        <f t="shared" si="11"/>
        <v>111</v>
      </c>
      <c r="AO31" s="105">
        <f t="shared" si="11"/>
        <v>123</v>
      </c>
      <c r="AP31" s="106">
        <f t="shared" si="11"/>
        <v>9754</v>
      </c>
      <c r="AS31" s="84">
        <v>30</v>
      </c>
      <c r="AT31" s="89" t="s">
        <v>74</v>
      </c>
      <c r="AU31" s="85">
        <v>41</v>
      </c>
    </row>
    <row r="32" spans="1:47" x14ac:dyDescent="0.25">
      <c r="AS32" s="84">
        <v>31</v>
      </c>
      <c r="AT32" s="85" t="s">
        <v>75</v>
      </c>
      <c r="AU32" s="85">
        <v>13</v>
      </c>
    </row>
    <row r="33" spans="45:47" x14ac:dyDescent="0.25">
      <c r="AS33" s="84">
        <v>32</v>
      </c>
      <c r="AT33" s="85" t="s">
        <v>102</v>
      </c>
      <c r="AU33" s="85">
        <v>17</v>
      </c>
    </row>
    <row r="34" spans="45:47" x14ac:dyDescent="0.25">
      <c r="AS34" s="84">
        <v>33</v>
      </c>
      <c r="AT34" s="85" t="s">
        <v>73</v>
      </c>
      <c r="AU34" s="85">
        <v>27</v>
      </c>
    </row>
    <row r="35" spans="45:47" x14ac:dyDescent="0.25">
      <c r="AS35" s="84">
        <v>34</v>
      </c>
      <c r="AT35" s="85" t="s">
        <v>74</v>
      </c>
      <c r="AU35" s="85">
        <v>29</v>
      </c>
    </row>
  </sheetData>
  <sortState ref="B3:AP23">
    <sortCondition descending="1" ref="AP3:AP23"/>
  </sortState>
  <conditionalFormatting sqref="AU2:AU35">
    <cfRule type="top10" dxfId="22" priority="23" rank="1"/>
  </conditionalFormatting>
  <conditionalFormatting sqref="C25:AD25">
    <cfRule type="top10" dxfId="21" priority="22" bottom="1" rank="4"/>
  </conditionalFormatting>
  <conditionalFormatting sqref="C3:AJ3">
    <cfRule type="top10" dxfId="20" priority="21" bottom="1" rank="4"/>
  </conditionalFormatting>
  <conditionalFormatting sqref="C4:AJ4">
    <cfRule type="top10" dxfId="19" priority="20" bottom="1" rank="4"/>
  </conditionalFormatting>
  <conditionalFormatting sqref="C5:AJ5">
    <cfRule type="top10" dxfId="18" priority="19" bottom="1" rank="4"/>
  </conditionalFormatting>
  <conditionalFormatting sqref="C6:AJ6">
    <cfRule type="top10" dxfId="17" priority="18" bottom="1" rank="4"/>
  </conditionalFormatting>
  <conditionalFormatting sqref="C7:AJ7">
    <cfRule type="top10" dxfId="16" priority="17" bottom="1" rank="4"/>
  </conditionalFormatting>
  <conditionalFormatting sqref="C8:AJ8">
    <cfRule type="top10" dxfId="15" priority="16" bottom="1" rank="4"/>
  </conditionalFormatting>
  <conditionalFormatting sqref="C9:AJ9">
    <cfRule type="top10" dxfId="14" priority="15" bottom="1" rank="4"/>
  </conditionalFormatting>
  <conditionalFormatting sqref="C10:AJ10">
    <cfRule type="top10" dxfId="13" priority="14" bottom="1" rank="4"/>
  </conditionalFormatting>
  <conditionalFormatting sqref="C11:AJ11">
    <cfRule type="top10" dxfId="12" priority="13" bottom="1" rank="4"/>
  </conditionalFormatting>
  <conditionalFormatting sqref="C12:AJ12">
    <cfRule type="top10" dxfId="11" priority="12" bottom="1" rank="4"/>
  </conditionalFormatting>
  <conditionalFormatting sqref="C13:AJ13">
    <cfRule type="top10" dxfId="10" priority="11" bottom="1" rank="4"/>
  </conditionalFormatting>
  <conditionalFormatting sqref="C14:AJ14">
    <cfRule type="top10" dxfId="9" priority="10" bottom="1" rank="4"/>
  </conditionalFormatting>
  <conditionalFormatting sqref="C15:AJ15">
    <cfRule type="top10" dxfId="8" priority="9" bottom="1" rank="4"/>
  </conditionalFormatting>
  <conditionalFormatting sqref="C16:AJ16">
    <cfRule type="top10" dxfId="7" priority="8" bottom="1" rank="4"/>
  </conditionalFormatting>
  <conditionalFormatting sqref="C17:AJ17">
    <cfRule type="top10" dxfId="6" priority="7" bottom="1" rank="4"/>
  </conditionalFormatting>
  <conditionalFormatting sqref="C18:AJ18">
    <cfRule type="top10" dxfId="5" priority="6" bottom="1" rank="4"/>
  </conditionalFormatting>
  <conditionalFormatting sqref="C19:AJ19">
    <cfRule type="top10" dxfId="4" priority="5" bottom="1" rank="4"/>
  </conditionalFormatting>
  <conditionalFormatting sqref="C20:AJ20">
    <cfRule type="top10" dxfId="3" priority="4" bottom="1" rank="4"/>
  </conditionalFormatting>
  <conditionalFormatting sqref="C21:AJ21">
    <cfRule type="top10" dxfId="2" priority="3" bottom="1" rank="4"/>
  </conditionalFormatting>
  <conditionalFormatting sqref="C22:AJ22">
    <cfRule type="top10" dxfId="1" priority="2" bottom="1" rank="4"/>
  </conditionalFormatting>
  <conditionalFormatting sqref="C23:AJ23">
    <cfRule type="top10" dxfId="0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10</vt:i4>
      </vt:variant>
    </vt:vector>
  </HeadingPairs>
  <TitlesOfParts>
    <vt:vector size="46" baseType="lpstr">
      <vt:lpstr>Ergebnisse</vt:lpstr>
      <vt:lpstr>1.Spieltag</vt:lpstr>
      <vt:lpstr>2.Spieltag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Endergebniss</vt:lpstr>
      <vt:lpstr>'1.Spieltag'!Druckbereich</vt:lpstr>
      <vt:lpstr>'10.Spieltag'!Druckbereich</vt:lpstr>
      <vt:lpstr>'12.Spieltag'!Druckbereich</vt:lpstr>
      <vt:lpstr>'2.Spieltag'!Druckbereich</vt:lpstr>
      <vt:lpstr>'24.Spieltag'!Druckbereich</vt:lpstr>
      <vt:lpstr>'3.Spieltag'!Druckbereich</vt:lpstr>
      <vt:lpstr>'4.Spieltag'!Druckbereich</vt:lpstr>
      <vt:lpstr>'5.Spieltag'!Druckbereich</vt:lpstr>
      <vt:lpstr>'9.Spieltag'!Druckbereich</vt:lpstr>
      <vt:lpstr>Endergebniss!Druckbereich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2018-09-27T12:34:06Z</cp:lastPrinted>
  <dcterms:created xsi:type="dcterms:W3CDTF">1998-11-12T06:25:58Z</dcterms:created>
  <dcterms:modified xsi:type="dcterms:W3CDTF">2018-09-27T12:39:32Z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