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367AEB92-0B3F-4670-8885-4B0C3158BE01}" xr6:coauthVersionLast="37" xr6:coauthVersionMax="37" xr10:uidLastSave="{00000000-0000-0000-0000-000000000000}"/>
  <bookViews>
    <workbookView xWindow="240" yWindow="120" windowWidth="9720" windowHeight="6288" tabRatio="512" firstSheet="2" activeTab="6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Ergebnisse" sheetId="35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9">'9.Spieltag'!$A$1:$AK$30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L8" i="35" l="1"/>
  <c r="AM8" i="35"/>
  <c r="AN8" i="35"/>
  <c r="AO8" i="35"/>
  <c r="AQ6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3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AG34" i="30" s="1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AG34" i="26" s="1"/>
  <c r="H34" i="26"/>
  <c r="K34" i="26"/>
  <c r="N34" i="26"/>
  <c r="Q34" i="26"/>
  <c r="T34" i="26"/>
  <c r="Z34" i="26"/>
  <c r="AC34" i="26"/>
  <c r="E34" i="25"/>
  <c r="AG34" i="25" s="1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1" i="8" l="1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E33" i="30"/>
  <c r="H33" i="30"/>
  <c r="K33" i="30"/>
  <c r="N33" i="30"/>
  <c r="Q33" i="30"/>
  <c r="T33" i="30"/>
  <c r="W33" i="30"/>
  <c r="AC33" i="30"/>
  <c r="E33" i="29"/>
  <c r="H33" i="29"/>
  <c r="K33" i="29"/>
  <c r="N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AG13" i="29" s="1"/>
  <c r="H13" i="29"/>
  <c r="K13" i="29"/>
  <c r="N13" i="29"/>
  <c r="T13" i="29"/>
  <c r="W13" i="29"/>
  <c r="Z13" i="29"/>
  <c r="AC13" i="29"/>
  <c r="E14" i="29"/>
  <c r="H14" i="29"/>
  <c r="K14" i="29"/>
  <c r="N14" i="29"/>
  <c r="T14" i="29"/>
  <c r="W14" i="29"/>
  <c r="Z14" i="29"/>
  <c r="AC14" i="29"/>
  <c r="E15" i="29"/>
  <c r="AG15" i="29" s="1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AG18" i="29" s="1"/>
  <c r="H18" i="29"/>
  <c r="K18" i="29"/>
  <c r="N18" i="29"/>
  <c r="T18" i="29"/>
  <c r="W18" i="29"/>
  <c r="Z18" i="29"/>
  <c r="AC18" i="29"/>
  <c r="E19" i="29"/>
  <c r="AG19" i="29" s="1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AG21" i="29" s="1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AG23" i="29" s="1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AG26" i="29" s="1"/>
  <c r="H26" i="29"/>
  <c r="K26" i="29"/>
  <c r="N26" i="29"/>
  <c r="T26" i="29"/>
  <c r="W26" i="29"/>
  <c r="Z26" i="29"/>
  <c r="AC26" i="29"/>
  <c r="E27" i="29"/>
  <c r="AG27" i="29" s="1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AG29" i="29" s="1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AG13" i="28" s="1"/>
  <c r="H13" i="28"/>
  <c r="K13" i="28"/>
  <c r="N13" i="28"/>
  <c r="Q13" i="28"/>
  <c r="T13" i="28"/>
  <c r="W13" i="28"/>
  <c r="Z13" i="28"/>
  <c r="E14" i="28"/>
  <c r="AG14" i="28" s="1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AG16" i="28" s="1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AG18" i="28" s="1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AG21" i="28" s="1"/>
  <c r="H21" i="28"/>
  <c r="K21" i="28"/>
  <c r="N21" i="28"/>
  <c r="Q21" i="28"/>
  <c r="T21" i="28"/>
  <c r="W21" i="28"/>
  <c r="Z21" i="28"/>
  <c r="E22" i="28"/>
  <c r="AG22" i="28" s="1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AG24" i="28" s="1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AG26" i="28" s="1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AG29" i="28" s="1"/>
  <c r="H29" i="28"/>
  <c r="K29" i="28"/>
  <c r="N29" i="28"/>
  <c r="Q29" i="28"/>
  <c r="T29" i="28"/>
  <c r="W29" i="28"/>
  <c r="Z29" i="28"/>
  <c r="E30" i="28"/>
  <c r="AG30" i="28" s="1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AG13" i="24" s="1"/>
  <c r="W13" i="24"/>
  <c r="Z13" i="24"/>
  <c r="AC13" i="24"/>
  <c r="E14" i="24"/>
  <c r="H14" i="24"/>
  <c r="K14" i="24"/>
  <c r="N14" i="24"/>
  <c r="Q14" i="24"/>
  <c r="AG14" i="24" s="1"/>
  <c r="W14" i="24"/>
  <c r="Z14" i="24"/>
  <c r="AC14" i="24"/>
  <c r="E15" i="24"/>
  <c r="H15" i="24"/>
  <c r="K15" i="24"/>
  <c r="N15" i="24"/>
  <c r="Q15" i="24"/>
  <c r="AG15" i="24" s="1"/>
  <c r="W15" i="24"/>
  <c r="Z15" i="24"/>
  <c r="AC15" i="24"/>
  <c r="E16" i="24"/>
  <c r="H16" i="24"/>
  <c r="K16" i="24"/>
  <c r="N16" i="24"/>
  <c r="Q16" i="24"/>
  <c r="AG16" i="24" s="1"/>
  <c r="W16" i="24"/>
  <c r="Z16" i="24"/>
  <c r="AC16" i="24"/>
  <c r="E17" i="24"/>
  <c r="H17" i="24"/>
  <c r="K17" i="24"/>
  <c r="N17" i="24"/>
  <c r="Q17" i="24"/>
  <c r="AG17" i="24" s="1"/>
  <c r="W17" i="24"/>
  <c r="Z17" i="24"/>
  <c r="AC17" i="24"/>
  <c r="E18" i="24"/>
  <c r="H18" i="24"/>
  <c r="K18" i="24"/>
  <c r="N18" i="24"/>
  <c r="Q18" i="24"/>
  <c r="AG18" i="24" s="1"/>
  <c r="W18" i="24"/>
  <c r="Z18" i="24"/>
  <c r="AC18" i="24"/>
  <c r="E19" i="24"/>
  <c r="H19" i="24"/>
  <c r="K19" i="24"/>
  <c r="N19" i="24"/>
  <c r="Q19" i="24"/>
  <c r="AG19" i="24" s="1"/>
  <c r="W19" i="24"/>
  <c r="Z19" i="24"/>
  <c r="AC19" i="24"/>
  <c r="E20" i="24"/>
  <c r="H20" i="24"/>
  <c r="K20" i="24"/>
  <c r="N20" i="24"/>
  <c r="Q20" i="24"/>
  <c r="AG20" i="24" s="1"/>
  <c r="W20" i="24"/>
  <c r="Z20" i="24"/>
  <c r="AC20" i="24"/>
  <c r="E21" i="24"/>
  <c r="H21" i="24"/>
  <c r="K21" i="24"/>
  <c r="N21" i="24"/>
  <c r="Q21" i="24"/>
  <c r="AG21" i="24" s="1"/>
  <c r="W21" i="24"/>
  <c r="Z21" i="24"/>
  <c r="AC21" i="24"/>
  <c r="E22" i="24"/>
  <c r="H22" i="24"/>
  <c r="K22" i="24"/>
  <c r="N22" i="24"/>
  <c r="Q22" i="24"/>
  <c r="AG22" i="24" s="1"/>
  <c r="W22" i="24"/>
  <c r="Z22" i="24"/>
  <c r="AC22" i="24"/>
  <c r="E23" i="24"/>
  <c r="H23" i="24"/>
  <c r="K23" i="24"/>
  <c r="N23" i="24"/>
  <c r="Q23" i="24"/>
  <c r="AG23" i="24" s="1"/>
  <c r="W23" i="24"/>
  <c r="Z23" i="24"/>
  <c r="AC23" i="24"/>
  <c r="E24" i="24"/>
  <c r="H24" i="24"/>
  <c r="K24" i="24"/>
  <c r="N24" i="24"/>
  <c r="Q24" i="24"/>
  <c r="AG24" i="24" s="1"/>
  <c r="W24" i="24"/>
  <c r="Z24" i="24"/>
  <c r="AC24" i="24"/>
  <c r="E25" i="24"/>
  <c r="H25" i="24"/>
  <c r="K25" i="24"/>
  <c r="N25" i="24"/>
  <c r="Q25" i="24"/>
  <c r="AG25" i="24" s="1"/>
  <c r="W25" i="24"/>
  <c r="Z25" i="24"/>
  <c r="AC25" i="24"/>
  <c r="E26" i="24"/>
  <c r="H26" i="24"/>
  <c r="K26" i="24"/>
  <c r="N26" i="24"/>
  <c r="Q26" i="24"/>
  <c r="AG26" i="24" s="1"/>
  <c r="W26" i="24"/>
  <c r="Z26" i="24"/>
  <c r="AC26" i="24"/>
  <c r="E27" i="24"/>
  <c r="H27" i="24"/>
  <c r="K27" i="24"/>
  <c r="N27" i="24"/>
  <c r="Q27" i="24"/>
  <c r="AG27" i="24" s="1"/>
  <c r="W27" i="24"/>
  <c r="Z27" i="24"/>
  <c r="AC27" i="24"/>
  <c r="E28" i="24"/>
  <c r="H28" i="24"/>
  <c r="K28" i="24"/>
  <c r="N28" i="24"/>
  <c r="Q28" i="24"/>
  <c r="AG28" i="24" s="1"/>
  <c r="W28" i="24"/>
  <c r="Z28" i="24"/>
  <c r="AC28" i="24"/>
  <c r="E29" i="24"/>
  <c r="H29" i="24"/>
  <c r="K29" i="24"/>
  <c r="N29" i="24"/>
  <c r="Q29" i="24"/>
  <c r="AG29" i="24" s="1"/>
  <c r="W29" i="24"/>
  <c r="Z29" i="24"/>
  <c r="AC29" i="24"/>
  <c r="E30" i="24"/>
  <c r="H30" i="24"/>
  <c r="K30" i="24"/>
  <c r="N30" i="24"/>
  <c r="Q30" i="24"/>
  <c r="AG30" i="24" s="1"/>
  <c r="W30" i="24"/>
  <c r="Z30" i="24"/>
  <c r="AC30" i="24"/>
  <c r="E31" i="24"/>
  <c r="H31" i="24"/>
  <c r="K31" i="24"/>
  <c r="N31" i="24"/>
  <c r="Q31" i="24"/>
  <c r="AG31" i="24" s="1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AG13" i="30" s="1"/>
  <c r="K13" i="30"/>
  <c r="N13" i="30"/>
  <c r="Q13" i="30"/>
  <c r="T13" i="30"/>
  <c r="W13" i="30"/>
  <c r="AC13" i="30"/>
  <c r="E14" i="30"/>
  <c r="H14" i="30"/>
  <c r="AG14" i="30" s="1"/>
  <c r="K14" i="30"/>
  <c r="N14" i="30"/>
  <c r="Q14" i="30"/>
  <c r="T14" i="30"/>
  <c r="W14" i="30"/>
  <c r="AC14" i="30"/>
  <c r="E15" i="30"/>
  <c r="H15" i="30"/>
  <c r="AG15" i="30" s="1"/>
  <c r="K15" i="30"/>
  <c r="N15" i="30"/>
  <c r="Q15" i="30"/>
  <c r="T15" i="30"/>
  <c r="W15" i="30"/>
  <c r="AC15" i="30"/>
  <c r="E16" i="30"/>
  <c r="H16" i="30"/>
  <c r="AG16" i="30" s="1"/>
  <c r="K16" i="30"/>
  <c r="N16" i="30"/>
  <c r="Q16" i="30"/>
  <c r="T16" i="30"/>
  <c r="W16" i="30"/>
  <c r="AC16" i="30"/>
  <c r="E17" i="30"/>
  <c r="H17" i="30"/>
  <c r="AG17" i="30" s="1"/>
  <c r="K17" i="30"/>
  <c r="N17" i="30"/>
  <c r="Q17" i="30"/>
  <c r="T17" i="30"/>
  <c r="W17" i="30"/>
  <c r="AC17" i="30"/>
  <c r="E18" i="30"/>
  <c r="H18" i="30"/>
  <c r="AG18" i="30" s="1"/>
  <c r="K18" i="30"/>
  <c r="N18" i="30"/>
  <c r="Q18" i="30"/>
  <c r="T18" i="30"/>
  <c r="W18" i="30"/>
  <c r="AC18" i="30"/>
  <c r="E19" i="30"/>
  <c r="H19" i="30"/>
  <c r="AG19" i="30" s="1"/>
  <c r="K19" i="30"/>
  <c r="N19" i="30"/>
  <c r="Q19" i="30"/>
  <c r="T19" i="30"/>
  <c r="W19" i="30"/>
  <c r="AC19" i="30"/>
  <c r="E20" i="30"/>
  <c r="H20" i="30"/>
  <c r="AG20" i="30" s="1"/>
  <c r="K20" i="30"/>
  <c r="N20" i="30"/>
  <c r="Q20" i="30"/>
  <c r="T20" i="30"/>
  <c r="W20" i="30"/>
  <c r="AC20" i="30"/>
  <c r="E21" i="30"/>
  <c r="H21" i="30"/>
  <c r="AG21" i="30" s="1"/>
  <c r="K21" i="30"/>
  <c r="N21" i="30"/>
  <c r="Q21" i="30"/>
  <c r="T21" i="30"/>
  <c r="W21" i="30"/>
  <c r="AC21" i="30"/>
  <c r="E22" i="30"/>
  <c r="H22" i="30"/>
  <c r="AG22" i="30" s="1"/>
  <c r="K22" i="30"/>
  <c r="N22" i="30"/>
  <c r="Q22" i="30"/>
  <c r="T22" i="30"/>
  <c r="W22" i="30"/>
  <c r="AC22" i="30"/>
  <c r="E23" i="30"/>
  <c r="H23" i="30"/>
  <c r="AG23" i="30" s="1"/>
  <c r="K23" i="30"/>
  <c r="N23" i="30"/>
  <c r="Q23" i="30"/>
  <c r="T23" i="30"/>
  <c r="W23" i="30"/>
  <c r="AC23" i="30"/>
  <c r="E24" i="30"/>
  <c r="H24" i="30"/>
  <c r="AG24" i="30" s="1"/>
  <c r="K24" i="30"/>
  <c r="N24" i="30"/>
  <c r="Q24" i="30"/>
  <c r="T24" i="30"/>
  <c r="W24" i="30"/>
  <c r="AC24" i="30"/>
  <c r="E25" i="30"/>
  <c r="H25" i="30"/>
  <c r="AG25" i="30" s="1"/>
  <c r="K25" i="30"/>
  <c r="N25" i="30"/>
  <c r="Q25" i="30"/>
  <c r="T25" i="30"/>
  <c r="W25" i="30"/>
  <c r="AC25" i="30"/>
  <c r="E26" i="30"/>
  <c r="H26" i="30"/>
  <c r="AG26" i="30" s="1"/>
  <c r="K26" i="30"/>
  <c r="N26" i="30"/>
  <c r="Q26" i="30"/>
  <c r="T26" i="30"/>
  <c r="W26" i="30"/>
  <c r="AC26" i="30"/>
  <c r="E27" i="30"/>
  <c r="H27" i="30"/>
  <c r="AG27" i="30" s="1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G28" i="30"/>
  <c r="AC28" i="30"/>
  <c r="E29" i="30"/>
  <c r="H29" i="30"/>
  <c r="AG29" i="30" s="1"/>
  <c r="K29" i="30"/>
  <c r="N29" i="30"/>
  <c r="Q29" i="30"/>
  <c r="T29" i="30"/>
  <c r="W29" i="30"/>
  <c r="AC29" i="30"/>
  <c r="E30" i="30"/>
  <c r="H30" i="30"/>
  <c r="AG30" i="30" s="1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E32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AG13" i="31" s="1"/>
  <c r="H13" i="31"/>
  <c r="K13" i="31"/>
  <c r="N13" i="31"/>
  <c r="Q13" i="31"/>
  <c r="T13" i="31"/>
  <c r="Z13" i="31"/>
  <c r="AC13" i="31"/>
  <c r="E14" i="31"/>
  <c r="AG14" i="31" s="1"/>
  <c r="H14" i="31"/>
  <c r="K14" i="31"/>
  <c r="N14" i="31"/>
  <c r="Q14" i="31"/>
  <c r="T14" i="31"/>
  <c r="Z14" i="31"/>
  <c r="AC14" i="31"/>
  <c r="E15" i="31"/>
  <c r="AG15" i="31" s="1"/>
  <c r="H15" i="31"/>
  <c r="K15" i="31"/>
  <c r="N15" i="31"/>
  <c r="Q15" i="31"/>
  <c r="T15" i="31"/>
  <c r="Z15" i="31"/>
  <c r="AC15" i="31"/>
  <c r="E16" i="31"/>
  <c r="AG16" i="31" s="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AG18" i="31" s="1"/>
  <c r="H18" i="31"/>
  <c r="K18" i="31"/>
  <c r="N18" i="31"/>
  <c r="Q18" i="31"/>
  <c r="T18" i="31"/>
  <c r="Z18" i="31"/>
  <c r="AC18" i="31"/>
  <c r="E19" i="31"/>
  <c r="AG19" i="31" s="1"/>
  <c r="H19" i="31"/>
  <c r="K19" i="31"/>
  <c r="N19" i="31"/>
  <c r="Q19" i="31"/>
  <c r="T19" i="31"/>
  <c r="Z19" i="31"/>
  <c r="AC19" i="31"/>
  <c r="E20" i="31"/>
  <c r="AG20" i="31" s="1"/>
  <c r="H20" i="31"/>
  <c r="K20" i="31"/>
  <c r="N20" i="31"/>
  <c r="Q20" i="31"/>
  <c r="T20" i="31"/>
  <c r="Z20" i="31"/>
  <c r="AC20" i="31"/>
  <c r="E21" i="31"/>
  <c r="AG21" i="31" s="1"/>
  <c r="H21" i="31"/>
  <c r="K21" i="31"/>
  <c r="N21" i="31"/>
  <c r="Q21" i="31"/>
  <c r="T21" i="31"/>
  <c r="Z21" i="31"/>
  <c r="AC21" i="31"/>
  <c r="E22" i="31"/>
  <c r="AG22" i="31" s="1"/>
  <c r="H22" i="31"/>
  <c r="K22" i="31"/>
  <c r="N22" i="31"/>
  <c r="Q22" i="31"/>
  <c r="T22" i="31"/>
  <c r="Z22" i="31"/>
  <c r="AC22" i="31"/>
  <c r="E23" i="31"/>
  <c r="AG23" i="31" s="1"/>
  <c r="H23" i="31"/>
  <c r="K23" i="31"/>
  <c r="N23" i="31"/>
  <c r="Q23" i="31"/>
  <c r="T23" i="31"/>
  <c r="Z23" i="31"/>
  <c r="AC23" i="31"/>
  <c r="E24" i="31"/>
  <c r="AG24" i="31" s="1"/>
  <c r="H24" i="31"/>
  <c r="K24" i="31"/>
  <c r="N24" i="31"/>
  <c r="Q24" i="31"/>
  <c r="T24" i="31"/>
  <c r="Z24" i="31"/>
  <c r="AC24" i="31"/>
  <c r="E25" i="31"/>
  <c r="AG25" i="31" s="1"/>
  <c r="H25" i="31"/>
  <c r="K25" i="31"/>
  <c r="N25" i="31"/>
  <c r="Q25" i="31"/>
  <c r="T25" i="31"/>
  <c r="Z25" i="31"/>
  <c r="AC25" i="31"/>
  <c r="E26" i="31"/>
  <c r="AG26" i="31" s="1"/>
  <c r="H26" i="31"/>
  <c r="K26" i="31"/>
  <c r="N26" i="31"/>
  <c r="Q26" i="31"/>
  <c r="T26" i="31"/>
  <c r="Z26" i="31"/>
  <c r="AC26" i="31"/>
  <c r="E27" i="31"/>
  <c r="AG27" i="31" s="1"/>
  <c r="H27" i="31"/>
  <c r="K27" i="31"/>
  <c r="N27" i="31"/>
  <c r="Q27" i="31"/>
  <c r="T27" i="31"/>
  <c r="Z27" i="31"/>
  <c r="AC27" i="31"/>
  <c r="E28" i="31"/>
  <c r="AG28" i="31" s="1"/>
  <c r="H28" i="31"/>
  <c r="K28" i="31"/>
  <c r="N28" i="31"/>
  <c r="Q28" i="31"/>
  <c r="T28" i="31"/>
  <c r="Z28" i="31"/>
  <c r="AC28" i="31"/>
  <c r="E29" i="31"/>
  <c r="AG29" i="31" s="1"/>
  <c r="H29" i="31"/>
  <c r="K29" i="31"/>
  <c r="N29" i="31"/>
  <c r="Q29" i="31"/>
  <c r="T29" i="31"/>
  <c r="Z29" i="31"/>
  <c r="AC29" i="31"/>
  <c r="E30" i="31"/>
  <c r="AG30" i="31" s="1"/>
  <c r="H30" i="31"/>
  <c r="K30" i="31"/>
  <c r="N30" i="31"/>
  <c r="Q30" i="31"/>
  <c r="T30" i="31"/>
  <c r="Z30" i="31"/>
  <c r="AC30" i="31"/>
  <c r="E31" i="31"/>
  <c r="AG31" i="31" s="1"/>
  <c r="H31" i="31"/>
  <c r="K31" i="31"/>
  <c r="N31" i="31"/>
  <c r="Q31" i="31"/>
  <c r="T31" i="31"/>
  <c r="Z31" i="31"/>
  <c r="AC31" i="31"/>
  <c r="E32" i="31"/>
  <c r="AG32" i="31" s="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32" i="32" l="1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P21" i="35" l="1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31" i="35" s="1"/>
  <c r="AQ17" i="35"/>
  <c r="AM31" i="35"/>
  <c r="AQ19" i="35"/>
  <c r="AQ22" i="35"/>
  <c r="AQ23" i="35"/>
  <c r="AH27" i="17" l="1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28" i="27"/>
  <c r="B33" i="10"/>
  <c r="B33" i="18"/>
  <c r="B28" i="21"/>
  <c r="B22" i="20"/>
  <c r="B22" i="3"/>
  <c r="B22" i="15"/>
  <c r="B22" i="25"/>
  <c r="B33" i="24"/>
  <c r="B33" i="3"/>
  <c r="B28" i="5"/>
  <c r="B28" i="7"/>
  <c r="B28" i="13"/>
  <c r="B28" i="4"/>
  <c r="B33" i="22"/>
  <c r="B33" i="15"/>
  <c r="B33" i="30"/>
  <c r="B22" i="12"/>
  <c r="B28" i="2"/>
  <c r="B28" i="34"/>
  <c r="B28" i="18"/>
  <c r="B28" i="3"/>
  <c r="B33" i="20"/>
  <c r="B33" i="2"/>
  <c r="B28" i="10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AH16" i="19" l="1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4"/>
  <c r="AJ12" i="34" s="1"/>
  <c r="AH12" i="27"/>
  <c r="AJ12" i="27" s="1"/>
  <c r="AH12" i="24"/>
  <c r="AJ12" i="24" s="1"/>
  <c r="AH12" i="15"/>
  <c r="AJ12" i="15" s="1"/>
  <c r="AH12" i="30"/>
  <c r="AJ12" i="30" s="1"/>
  <c r="AH12" i="11"/>
  <c r="AJ12" i="11" s="1"/>
  <c r="AH12" i="25"/>
  <c r="AJ12" i="25" s="1"/>
  <c r="AH12" i="13"/>
  <c r="AJ12" i="13" s="1"/>
  <c r="AH12" i="6"/>
  <c r="AJ12" i="6" s="1"/>
  <c r="AH12" i="28"/>
  <c r="AJ12" i="28" s="1"/>
  <c r="AH12" i="2"/>
  <c r="AJ12" i="2" s="1"/>
  <c r="AH12" i="16"/>
  <c r="AJ12" i="16" s="1"/>
  <c r="AH12" i="5"/>
  <c r="AJ12" i="5" s="1"/>
  <c r="AH12" i="14"/>
  <c r="AJ12" i="14" s="1"/>
  <c r="AH12" i="22"/>
  <c r="AJ12" i="22" s="1"/>
  <c r="AH12" i="7"/>
  <c r="AJ12" i="7" s="1"/>
  <c r="AH12" i="3"/>
  <c r="AJ12" i="3" s="1"/>
  <c r="AH12" i="12"/>
  <c r="AJ12" i="12" s="1"/>
  <c r="AH12" i="26"/>
  <c r="AJ12" i="26" s="1"/>
  <c r="AH12" i="20"/>
  <c r="AJ12" i="20" s="1"/>
  <c r="AH12" i="4"/>
  <c r="AJ12" i="4" s="1"/>
  <c r="AH12" i="18"/>
  <c r="AJ12" i="18" s="1"/>
  <c r="AH12" i="23"/>
  <c r="AJ12" i="23" s="1"/>
  <c r="AH12" i="10"/>
  <c r="AJ12" i="10" s="1"/>
  <c r="AH12" i="29"/>
  <c r="AJ12" i="29" s="1"/>
  <c r="AH12" i="21"/>
  <c r="AJ12" i="21" s="1"/>
  <c r="AH14" i="8"/>
  <c r="AJ14" i="8" s="1"/>
  <c r="AH11" i="8"/>
  <c r="AJ11" i="8" s="1"/>
  <c r="AH23" i="32" l="1"/>
  <c r="AJ23" i="32" s="1"/>
  <c r="AH23" i="31" s="1"/>
  <c r="AJ23" i="31" s="1"/>
  <c r="AH23" i="21" s="1"/>
  <c r="AJ23" i="21" s="1"/>
  <c r="AH26" i="33"/>
  <c r="AJ26" i="33" s="1"/>
  <c r="AH22" i="32" s="1"/>
  <c r="AJ22" i="32" s="1"/>
  <c r="AH22" i="31" s="1"/>
  <c r="AJ22" i="31" s="1"/>
  <c r="AH22" i="13" s="1"/>
  <c r="AJ22" i="13" s="1"/>
  <c r="AH24" i="28"/>
  <c r="AJ24" i="28" s="1"/>
  <c r="AH24" i="27"/>
  <c r="AJ24" i="27" s="1"/>
  <c r="AH24" i="30"/>
  <c r="AJ24" i="30" s="1"/>
  <c r="AH24" i="10"/>
  <c r="AJ24" i="10" s="1"/>
  <c r="AH24" i="6"/>
  <c r="AJ24" i="6" s="1"/>
  <c r="AH24" i="22"/>
  <c r="AJ24" i="22" s="1"/>
  <c r="AH24" i="11"/>
  <c r="AJ24" i="11" s="1"/>
  <c r="AH24" i="15"/>
  <c r="AJ24" i="15" s="1"/>
  <c r="AH24" i="18"/>
  <c r="AJ24" i="18" s="1"/>
  <c r="AH24" i="34"/>
  <c r="AJ24" i="34" s="1"/>
  <c r="AH24" i="2"/>
  <c r="AJ24" i="2" s="1"/>
  <c r="AH24" i="25"/>
  <c r="AJ24" i="25" s="1"/>
  <c r="AH24" i="3"/>
  <c r="AJ24" i="3" s="1"/>
  <c r="AH24" i="29"/>
  <c r="AJ24" i="29" s="1"/>
  <c r="AH24" i="24"/>
  <c r="AJ24" i="24" s="1"/>
  <c r="AH24" i="7"/>
  <c r="AJ24" i="7" s="1"/>
  <c r="AH24" i="20"/>
  <c r="AJ24" i="20" s="1"/>
  <c r="AH24" i="12"/>
  <c r="AJ24" i="12" s="1"/>
  <c r="AH24" i="16"/>
  <c r="AJ24" i="16" s="1"/>
  <c r="AH24" i="5"/>
  <c r="AJ24" i="5" s="1"/>
  <c r="AH24" i="13"/>
  <c r="AJ24" i="13" s="1"/>
  <c r="AH24" i="23"/>
  <c r="AJ24" i="23" s="1"/>
  <c r="AH24" i="4"/>
  <c r="AJ24" i="4" s="1"/>
  <c r="AH24" i="21"/>
  <c r="AJ24" i="21" s="1"/>
  <c r="AH24" i="26"/>
  <c r="AJ24" i="26" s="1"/>
  <c r="AH24" i="14"/>
  <c r="AJ24" i="14" s="1"/>
  <c r="AH15" i="32"/>
  <c r="AJ15" i="32" s="1"/>
  <c r="AH15" i="31" s="1"/>
  <c r="AJ15" i="31" s="1"/>
  <c r="AH15" i="4" s="1"/>
  <c r="AJ15" i="4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27" i="23" s="1"/>
  <c r="AJ27" i="23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12" l="1"/>
  <c r="AJ23" i="12" s="1"/>
  <c r="AH23" i="13"/>
  <c r="AJ23" i="13" s="1"/>
  <c r="AH23" i="18"/>
  <c r="AJ23" i="18" s="1"/>
  <c r="AH23" i="22"/>
  <c r="AJ23" i="22" s="1"/>
  <c r="AH23" i="29"/>
  <c r="AJ23" i="29" s="1"/>
  <c r="AH23" i="28"/>
  <c r="AJ23" i="28" s="1"/>
  <c r="AH23" i="26"/>
  <c r="AJ23" i="26" s="1"/>
  <c r="AH23" i="2"/>
  <c r="AJ23" i="2" s="1"/>
  <c r="AH23" i="14"/>
  <c r="AJ23" i="14" s="1"/>
  <c r="AH23" i="10"/>
  <c r="AJ23" i="10" s="1"/>
  <c r="AH23" i="16"/>
  <c r="AJ23" i="16" s="1"/>
  <c r="AH23" i="34"/>
  <c r="AJ23" i="34" s="1"/>
  <c r="AH23" i="7"/>
  <c r="AJ23" i="7" s="1"/>
  <c r="AH23" i="27"/>
  <c r="AJ23" i="27" s="1"/>
  <c r="AH23" i="23"/>
  <c r="AJ23" i="23" s="1"/>
  <c r="AH23" i="5"/>
  <c r="AJ23" i="5" s="1"/>
  <c r="AH15" i="5"/>
  <c r="AJ15" i="5" s="1"/>
  <c r="AH15" i="3"/>
  <c r="AJ15" i="3" s="1"/>
  <c r="AH15" i="34"/>
  <c r="AJ15" i="34" s="1"/>
  <c r="AH15" i="21"/>
  <c r="AJ15" i="21" s="1"/>
  <c r="AH15" i="14"/>
  <c r="AJ15" i="14" s="1"/>
  <c r="AH15" i="15"/>
  <c r="AJ15" i="15" s="1"/>
  <c r="AH15" i="28"/>
  <c r="AJ15" i="28" s="1"/>
  <c r="AH15" i="22"/>
  <c r="AJ15" i="22" s="1"/>
  <c r="AH23" i="20"/>
  <c r="AJ23" i="20" s="1"/>
  <c r="AH23" i="25"/>
  <c r="AJ23" i="25" s="1"/>
  <c r="AH23" i="6"/>
  <c r="AJ23" i="6" s="1"/>
  <c r="AH23" i="24"/>
  <c r="AJ23" i="24" s="1"/>
  <c r="AH23" i="15"/>
  <c r="AJ23" i="15" s="1"/>
  <c r="AH23" i="11"/>
  <c r="AJ23" i="11" s="1"/>
  <c r="AH23" i="4"/>
  <c r="AJ23" i="4" s="1"/>
  <c r="AH23" i="30"/>
  <c r="AJ23" i="30" s="1"/>
  <c r="AH23" i="3"/>
  <c r="AJ23" i="3" s="1"/>
  <c r="AH15" i="11"/>
  <c r="AJ15" i="11" s="1"/>
  <c r="AH15" i="10"/>
  <c r="AJ15" i="10" s="1"/>
  <c r="AH15" i="13"/>
  <c r="AJ15" i="13" s="1"/>
  <c r="AH15" i="18"/>
  <c r="AJ15" i="18" s="1"/>
  <c r="AH26" i="32"/>
  <c r="AJ26" i="32" s="1"/>
  <c r="AH26" i="31" s="1"/>
  <c r="AJ26" i="31" s="1"/>
  <c r="AH26" i="23" s="1"/>
  <c r="AJ26" i="23" s="1"/>
  <c r="AH15" i="29"/>
  <c r="AJ15" i="29" s="1"/>
  <c r="AH15" i="6"/>
  <c r="AJ15" i="6" s="1"/>
  <c r="AH15" i="23"/>
  <c r="AJ15" i="23" s="1"/>
  <c r="AH15" i="27"/>
  <c r="AJ15" i="27" s="1"/>
  <c r="AH15" i="7"/>
  <c r="AJ15" i="7" s="1"/>
  <c r="AH15" i="12"/>
  <c r="AJ15" i="12" s="1"/>
  <c r="AH15" i="26"/>
  <c r="AJ15" i="26" s="1"/>
  <c r="AH15" i="20"/>
  <c r="AJ15" i="20" s="1"/>
  <c r="AH15" i="25"/>
  <c r="AJ15" i="25" s="1"/>
  <c r="AH15" i="24"/>
  <c r="AJ15" i="24" s="1"/>
  <c r="AH22" i="18"/>
  <c r="AJ22" i="18" s="1"/>
  <c r="AH22" i="24"/>
  <c r="AJ22" i="24" s="1"/>
  <c r="AH22" i="14"/>
  <c r="AJ22" i="14" s="1"/>
  <c r="AH22" i="26"/>
  <c r="AJ22" i="26" s="1"/>
  <c r="AH22" i="25"/>
  <c r="AJ22" i="25" s="1"/>
  <c r="AH22" i="3"/>
  <c r="AJ22" i="3" s="1"/>
  <c r="AH22" i="4"/>
  <c r="AJ22" i="4" s="1"/>
  <c r="AH22" i="30"/>
  <c r="AJ22" i="30" s="1"/>
  <c r="AH22" i="10"/>
  <c r="AJ22" i="10" s="1"/>
  <c r="AH22" i="11"/>
  <c r="AJ22" i="11" s="1"/>
  <c r="AH22" i="21"/>
  <c r="AJ22" i="21" s="1"/>
  <c r="AH22" i="2"/>
  <c r="AJ22" i="2" s="1"/>
  <c r="AH22" i="22"/>
  <c r="AJ22" i="22" s="1"/>
  <c r="AH22" i="20"/>
  <c r="AJ22" i="20" s="1"/>
  <c r="AH22" i="28"/>
  <c r="AJ22" i="28" s="1"/>
  <c r="AH22" i="16"/>
  <c r="AJ22" i="16" s="1"/>
  <c r="AH22" i="6"/>
  <c r="AJ22" i="6" s="1"/>
  <c r="AH22" i="23"/>
  <c r="AJ22" i="23" s="1"/>
  <c r="AH22" i="7"/>
  <c r="AJ22" i="7" s="1"/>
  <c r="AH22" i="29"/>
  <c r="AJ22" i="29" s="1"/>
  <c r="AH22" i="12"/>
  <c r="AJ22" i="12" s="1"/>
  <c r="AH22" i="15"/>
  <c r="AJ22" i="15" s="1"/>
  <c r="AH22" i="27"/>
  <c r="AJ22" i="27" s="1"/>
  <c r="AH22" i="34"/>
  <c r="AJ22" i="34" s="1"/>
  <c r="AH22" i="5"/>
  <c r="AJ22" i="5" s="1"/>
  <c r="AH15" i="2"/>
  <c r="AJ15" i="2" s="1"/>
  <c r="AH15" i="30"/>
  <c r="AJ15" i="30" s="1"/>
  <c r="AH15" i="16"/>
  <c r="AJ15" i="16" s="1"/>
  <c r="AH18" i="22"/>
  <c r="AJ18" i="22" s="1"/>
  <c r="AH18" i="14"/>
  <c r="AJ18" i="14" s="1"/>
  <c r="AH18" i="29"/>
  <c r="AJ18" i="29" s="1"/>
  <c r="AH18" i="30"/>
  <c r="AJ18" i="30" s="1"/>
  <c r="AH18" i="11"/>
  <c r="AJ18" i="11" s="1"/>
  <c r="AH18" i="7"/>
  <c r="AJ18" i="7" s="1"/>
  <c r="AH18" i="5"/>
  <c r="AJ18" i="5" s="1"/>
  <c r="AH18" i="10"/>
  <c r="AJ18" i="10" s="1"/>
  <c r="AH18" i="13"/>
  <c r="AJ18" i="13" s="1"/>
  <c r="AH18" i="26"/>
  <c r="AJ18" i="26" s="1"/>
  <c r="AH18" i="16"/>
  <c r="AJ18" i="16" s="1"/>
  <c r="AH18" i="4"/>
  <c r="AJ18" i="4" s="1"/>
  <c r="AH18" i="23"/>
  <c r="AJ18" i="23" s="1"/>
  <c r="AH18" i="6"/>
  <c r="AJ18" i="6" s="1"/>
  <c r="AH18" i="21"/>
  <c r="AJ18" i="21" s="1"/>
  <c r="AH18" i="34"/>
  <c r="AJ18" i="34" s="1"/>
  <c r="AH18" i="25"/>
  <c r="AJ18" i="25" s="1"/>
  <c r="AH18" i="20"/>
  <c r="AJ18" i="20" s="1"/>
  <c r="AH18" i="27"/>
  <c r="AJ18" i="27" s="1"/>
  <c r="AH18" i="2"/>
  <c r="AJ18" i="2" s="1"/>
  <c r="AH18" i="15"/>
  <c r="AJ18" i="15" s="1"/>
  <c r="AH18" i="24"/>
  <c r="AJ18" i="24" s="1"/>
  <c r="AH18" i="18"/>
  <c r="AJ18" i="18" s="1"/>
  <c r="AH18" i="28"/>
  <c r="AJ18" i="28" s="1"/>
  <c r="AH18" i="3"/>
  <c r="AJ18" i="3" s="1"/>
  <c r="AH18" i="12"/>
  <c r="AJ18" i="12" s="1"/>
  <c r="AH13" i="32"/>
  <c r="AJ13" i="32" s="1"/>
  <c r="AH13" i="31" s="1"/>
  <c r="AJ13" i="31" s="1"/>
  <c r="AH19" i="32"/>
  <c r="AJ19" i="32" s="1"/>
  <c r="AH19" i="31" s="1"/>
  <c r="AJ19" i="31" s="1"/>
  <c r="AH16" i="4"/>
  <c r="AJ16" i="4" s="1"/>
  <c r="AH16" i="18"/>
  <c r="AJ16" i="18" s="1"/>
  <c r="AH16" i="5"/>
  <c r="AJ16" i="5" s="1"/>
  <c r="AH16" i="34"/>
  <c r="AJ16" i="34" s="1"/>
  <c r="AH16" i="14"/>
  <c r="AJ16" i="14" s="1"/>
  <c r="AH16" i="24"/>
  <c r="AJ16" i="24" s="1"/>
  <c r="AH16" i="23"/>
  <c r="AJ16" i="23" s="1"/>
  <c r="AH16" i="11"/>
  <c r="AJ16" i="11" s="1"/>
  <c r="AH16" i="16"/>
  <c r="AJ16" i="16" s="1"/>
  <c r="AH16" i="25"/>
  <c r="AJ16" i="25" s="1"/>
  <c r="AH16" i="13"/>
  <c r="AJ16" i="13" s="1"/>
  <c r="AH16" i="12"/>
  <c r="AJ16" i="12" s="1"/>
  <c r="AH16" i="15"/>
  <c r="AJ16" i="15" s="1"/>
  <c r="AH16" i="20"/>
  <c r="AJ16" i="20" s="1"/>
  <c r="AH16" i="27"/>
  <c r="AJ16" i="27" s="1"/>
  <c r="AH16" i="3"/>
  <c r="AJ16" i="3" s="1"/>
  <c r="AH16" i="6"/>
  <c r="AJ16" i="6" s="1"/>
  <c r="AH16" i="10"/>
  <c r="AJ16" i="10" s="1"/>
  <c r="AH16" i="22"/>
  <c r="AJ16" i="22" s="1"/>
  <c r="AH16" i="26"/>
  <c r="AJ16" i="26" s="1"/>
  <c r="AH16" i="7"/>
  <c r="AJ16" i="7" s="1"/>
  <c r="AH16" i="21"/>
  <c r="AJ16" i="21" s="1"/>
  <c r="AH16" i="29"/>
  <c r="AJ16" i="29" s="1"/>
  <c r="AH16" i="30"/>
  <c r="AJ16" i="30" s="1"/>
  <c r="AH16" i="28"/>
  <c r="AJ16" i="28" s="1"/>
  <c r="AH16" i="2"/>
  <c r="AJ16" i="2" s="1"/>
  <c r="AH30" i="32"/>
  <c r="AJ30" i="32" s="1"/>
  <c r="AH30" i="31" s="1"/>
  <c r="AJ30" i="31" s="1"/>
  <c r="AH29" i="32"/>
  <c r="AJ29" i="32" s="1"/>
  <c r="AH29" i="31" s="1"/>
  <c r="AJ29" i="31" s="1"/>
  <c r="AH29" i="2" s="1"/>
  <c r="AJ29" i="2" s="1"/>
  <c r="AH27" i="18"/>
  <c r="AJ27" i="18" s="1"/>
  <c r="AH27" i="24"/>
  <c r="AJ27" i="24" s="1"/>
  <c r="AH27" i="14"/>
  <c r="AJ27" i="14" s="1"/>
  <c r="AH27" i="20"/>
  <c r="AJ27" i="20" s="1"/>
  <c r="AH27" i="11"/>
  <c r="AJ27" i="11" s="1"/>
  <c r="AH27" i="34"/>
  <c r="AJ27" i="34" s="1"/>
  <c r="AH27" i="10"/>
  <c r="AJ27" i="10" s="1"/>
  <c r="AH27" i="5"/>
  <c r="AJ27" i="5" s="1"/>
  <c r="AH27" i="12"/>
  <c r="AJ27" i="12" s="1"/>
  <c r="AH27" i="28"/>
  <c r="AJ27" i="28" s="1"/>
  <c r="AH27" i="26"/>
  <c r="AJ27" i="26" s="1"/>
  <c r="AH27" i="4"/>
  <c r="AJ27" i="4" s="1"/>
  <c r="AH27" i="27"/>
  <c r="AJ27" i="27" s="1"/>
  <c r="AH27" i="29"/>
  <c r="AJ27" i="29" s="1"/>
  <c r="AH27" i="6"/>
  <c r="AJ27" i="6" s="1"/>
  <c r="AH27" i="21"/>
  <c r="AJ27" i="21" s="1"/>
  <c r="AH27" i="30"/>
  <c r="AJ27" i="30" s="1"/>
  <c r="AH27" i="15"/>
  <c r="AJ27" i="15" s="1"/>
  <c r="AH27" i="22"/>
  <c r="AJ27" i="22" s="1"/>
  <c r="AH27" i="7"/>
  <c r="AJ27" i="7" s="1"/>
  <c r="AH27" i="13"/>
  <c r="AJ27" i="13" s="1"/>
  <c r="AH27" i="16"/>
  <c r="AJ27" i="16" s="1"/>
  <c r="AH27" i="2"/>
  <c r="AJ27" i="2" s="1"/>
  <c r="AH27" i="25"/>
  <c r="AJ27" i="25" s="1"/>
  <c r="AH27" i="3"/>
  <c r="AJ27" i="3" s="1"/>
  <c r="AH20" i="28"/>
  <c r="AJ20" i="28" s="1"/>
  <c r="AH20" i="6"/>
  <c r="AJ20" i="6" s="1"/>
  <c r="AH20" i="24"/>
  <c r="AJ20" i="24" s="1"/>
  <c r="AH20" i="7"/>
  <c r="AJ20" i="7" s="1"/>
  <c r="AH20" i="26"/>
  <c r="AJ20" i="26" s="1"/>
  <c r="AH20" i="12"/>
  <c r="AJ20" i="12" s="1"/>
  <c r="AH20" i="23"/>
  <c r="AJ20" i="23" s="1"/>
  <c r="AH20" i="22"/>
  <c r="AJ20" i="22" s="1"/>
  <c r="AH20" i="27"/>
  <c r="AJ20" i="27" s="1"/>
  <c r="AH20" i="13"/>
  <c r="AJ20" i="13" s="1"/>
  <c r="AH20" i="20"/>
  <c r="AJ20" i="20" s="1"/>
  <c r="AH20" i="25"/>
  <c r="AJ20" i="25" s="1"/>
  <c r="AH20" i="15"/>
  <c r="AJ20" i="15" s="1"/>
  <c r="AH20" i="2"/>
  <c r="AJ20" i="2" s="1"/>
  <c r="AH20" i="4"/>
  <c r="AJ20" i="4" s="1"/>
  <c r="AH20" i="3"/>
  <c r="AJ20" i="3" s="1"/>
  <c r="AH20" i="11"/>
  <c r="AJ20" i="11" s="1"/>
  <c r="AH20" i="10"/>
  <c r="AJ20" i="10" s="1"/>
  <c r="AH20" i="14"/>
  <c r="AJ20" i="14" s="1"/>
  <c r="AH20" i="16"/>
  <c r="AJ20" i="16" s="1"/>
  <c r="AH20" i="30"/>
  <c r="AJ20" i="30" s="1"/>
  <c r="AH20" i="29"/>
  <c r="AJ20" i="29" s="1"/>
  <c r="AH20" i="18"/>
  <c r="AJ20" i="18" s="1"/>
  <c r="AH20" i="21"/>
  <c r="AJ20" i="21" s="1"/>
  <c r="AH20" i="5"/>
  <c r="AJ20" i="5" s="1"/>
  <c r="AH20" i="34"/>
  <c r="AJ20" i="34" s="1"/>
  <c r="AH14" i="32"/>
  <c r="AJ14" i="32" s="1"/>
  <c r="AH11" i="32"/>
  <c r="AJ11" i="32" s="1"/>
  <c r="AH26" i="10" l="1"/>
  <c r="AJ26" i="10" s="1"/>
  <c r="AH26" i="20"/>
  <c r="AJ26" i="20" s="1"/>
  <c r="AH26" i="6"/>
  <c r="AJ26" i="6" s="1"/>
  <c r="AH26" i="24"/>
  <c r="AJ26" i="24" s="1"/>
  <c r="AH26" i="13"/>
  <c r="AJ26" i="13" s="1"/>
  <c r="AH26" i="22"/>
  <c r="AJ26" i="22" s="1"/>
  <c r="AH26" i="14"/>
  <c r="AJ26" i="14" s="1"/>
  <c r="AH26" i="26"/>
  <c r="AJ26" i="26" s="1"/>
  <c r="AH26" i="4"/>
  <c r="AJ26" i="4" s="1"/>
  <c r="AH26" i="11"/>
  <c r="AJ26" i="11" s="1"/>
  <c r="AH26" i="16"/>
  <c r="AJ26" i="16" s="1"/>
  <c r="AH26" i="29"/>
  <c r="AJ26" i="29" s="1"/>
  <c r="AH26" i="15"/>
  <c r="AJ26" i="15" s="1"/>
  <c r="AH26" i="30"/>
  <c r="AJ26" i="30" s="1"/>
  <c r="AH26" i="2"/>
  <c r="AJ26" i="2" s="1"/>
  <c r="AH26" i="18"/>
  <c r="AJ26" i="18" s="1"/>
  <c r="AH26" i="25"/>
  <c r="AJ26" i="25" s="1"/>
  <c r="AH26" i="12"/>
  <c r="AJ26" i="12" s="1"/>
  <c r="AH26" i="3"/>
  <c r="AJ26" i="3" s="1"/>
  <c r="AH26" i="34"/>
  <c r="AJ26" i="34" s="1"/>
  <c r="AH26" i="21"/>
  <c r="AJ26" i="21" s="1"/>
  <c r="AH26" i="28"/>
  <c r="AJ26" i="28" s="1"/>
  <c r="AH26" i="7"/>
  <c r="AJ26" i="7" s="1"/>
  <c r="AH26" i="27"/>
  <c r="AJ26" i="27" s="1"/>
  <c r="AH26" i="5"/>
  <c r="AJ26" i="5" s="1"/>
  <c r="AH29" i="10"/>
  <c r="AJ29" i="10" s="1"/>
  <c r="AH29" i="26"/>
  <c r="AJ29" i="26" s="1"/>
  <c r="AH29" i="22"/>
  <c r="AJ29" i="22" s="1"/>
  <c r="AH29" i="25"/>
  <c r="AJ29" i="25" s="1"/>
  <c r="AH29" i="29"/>
  <c r="AJ29" i="29" s="1"/>
  <c r="AH29" i="13"/>
  <c r="AJ29" i="13" s="1"/>
  <c r="AH29" i="30"/>
  <c r="AJ29" i="30" s="1"/>
  <c r="AH29" i="14"/>
  <c r="AJ29" i="14" s="1"/>
  <c r="AH29" i="3"/>
  <c r="AJ29" i="3" s="1"/>
  <c r="AH29" i="24"/>
  <c r="AJ29" i="24" s="1"/>
  <c r="AH29" i="28"/>
  <c r="AJ29" i="28" s="1"/>
  <c r="AH29" i="21"/>
  <c r="AJ29" i="21" s="1"/>
  <c r="AH29" i="4"/>
  <c r="AJ29" i="4" s="1"/>
  <c r="AH29" i="7"/>
  <c r="AJ29" i="7" s="1"/>
  <c r="AH29" i="6"/>
  <c r="AJ29" i="6" s="1"/>
  <c r="AH29" i="11"/>
  <c r="AJ29" i="11" s="1"/>
  <c r="AH29" i="20"/>
  <c r="AJ29" i="20" s="1"/>
  <c r="AH29" i="15"/>
  <c r="AJ29" i="15" s="1"/>
  <c r="AH29" i="34"/>
  <c r="AJ29" i="34" s="1"/>
  <c r="AH29" i="18"/>
  <c r="AJ29" i="18" s="1"/>
  <c r="AH29" i="23"/>
  <c r="AJ29" i="23" s="1"/>
  <c r="AH29" i="5"/>
  <c r="AJ29" i="5" s="1"/>
  <c r="AH29" i="27"/>
  <c r="AJ29" i="27" s="1"/>
  <c r="AH29" i="16"/>
  <c r="AJ29" i="16" s="1"/>
  <c r="AH29" i="12"/>
  <c r="AJ29" i="12" s="1"/>
  <c r="AH19" i="13"/>
  <c r="AJ19" i="13" s="1"/>
  <c r="AH19" i="11"/>
  <c r="AJ19" i="11" s="1"/>
  <c r="AH19" i="30"/>
  <c r="AJ19" i="30" s="1"/>
  <c r="AH19" i="27"/>
  <c r="AJ19" i="27" s="1"/>
  <c r="AH19" i="14"/>
  <c r="AJ19" i="14" s="1"/>
  <c r="AH19" i="3"/>
  <c r="AJ19" i="3" s="1"/>
  <c r="AH19" i="29"/>
  <c r="AJ19" i="29" s="1"/>
  <c r="AH19" i="26"/>
  <c r="AJ19" i="26" s="1"/>
  <c r="AH19" i="28"/>
  <c r="AJ19" i="28" s="1"/>
  <c r="AH19" i="12"/>
  <c r="AJ19" i="12" s="1"/>
  <c r="AH19" i="6"/>
  <c r="AJ19" i="6" s="1"/>
  <c r="AH19" i="16"/>
  <c r="AJ19" i="16" s="1"/>
  <c r="AH19" i="22"/>
  <c r="AJ19" i="22" s="1"/>
  <c r="AH19" i="23"/>
  <c r="AJ19" i="23" s="1"/>
  <c r="AH19" i="7"/>
  <c r="AJ19" i="7" s="1"/>
  <c r="AH19" i="20"/>
  <c r="AJ19" i="20" s="1"/>
  <c r="AH19" i="24"/>
  <c r="AJ19" i="24" s="1"/>
  <c r="AH19" i="5"/>
  <c r="AJ19" i="5" s="1"/>
  <c r="AH19" i="15"/>
  <c r="AJ19" i="15" s="1"/>
  <c r="AH19" i="10"/>
  <c r="AJ19" i="10" s="1"/>
  <c r="AH19" i="2"/>
  <c r="AJ19" i="2" s="1"/>
  <c r="AH19" i="4"/>
  <c r="AJ19" i="4" s="1"/>
  <c r="AH19" i="21"/>
  <c r="AJ19" i="21" s="1"/>
  <c r="AH19" i="34"/>
  <c r="AJ19" i="34" s="1"/>
  <c r="AH19" i="25"/>
  <c r="AJ19" i="25" s="1"/>
  <c r="AH19" i="18"/>
  <c r="AJ19" i="18" s="1"/>
  <c r="AH13" i="28"/>
  <c r="AJ13" i="28" s="1"/>
  <c r="AH13" i="25"/>
  <c r="AJ13" i="25" s="1"/>
  <c r="AH13" i="26"/>
  <c r="AJ13" i="26" s="1"/>
  <c r="AH13" i="11"/>
  <c r="AJ13" i="11" s="1"/>
  <c r="AH13" i="20"/>
  <c r="AJ13" i="20" s="1"/>
  <c r="AH13" i="29"/>
  <c r="AJ13" i="29" s="1"/>
  <c r="AH13" i="2"/>
  <c r="AJ13" i="2" s="1"/>
  <c r="AH13" i="3"/>
  <c r="AJ13" i="3" s="1"/>
  <c r="AH13" i="18"/>
  <c r="AJ13" i="18" s="1"/>
  <c r="AH13" i="27"/>
  <c r="AJ13" i="27" s="1"/>
  <c r="AH13" i="22"/>
  <c r="AJ13" i="22" s="1"/>
  <c r="AH13" i="21"/>
  <c r="AJ13" i="21" s="1"/>
  <c r="AH13" i="6"/>
  <c r="AJ13" i="6" s="1"/>
  <c r="AH13" i="34"/>
  <c r="AJ13" i="34" s="1"/>
  <c r="AH13" i="14"/>
  <c r="AJ13" i="14" s="1"/>
  <c r="AH13" i="5"/>
  <c r="AJ13" i="5" s="1"/>
  <c r="AH13" i="15"/>
  <c r="AJ13" i="15" s="1"/>
  <c r="AH13" i="13"/>
  <c r="AJ13" i="13" s="1"/>
  <c r="AH13" i="23"/>
  <c r="AJ13" i="23" s="1"/>
  <c r="AH13" i="30"/>
  <c r="AJ13" i="30" s="1"/>
  <c r="AH13" i="7"/>
  <c r="AJ13" i="7" s="1"/>
  <c r="AH13" i="4"/>
  <c r="AJ13" i="4" s="1"/>
  <c r="AH13" i="24"/>
  <c r="AJ13" i="24" s="1"/>
  <c r="AH13" i="16"/>
  <c r="AJ13" i="16" s="1"/>
  <c r="AH13" i="10"/>
  <c r="AJ13" i="10" s="1"/>
  <c r="AH13" i="12"/>
  <c r="AJ13" i="12" s="1"/>
  <c r="AH30" i="22"/>
  <c r="AJ30" i="22" s="1"/>
  <c r="AH30" i="24"/>
  <c r="AJ30" i="24" s="1"/>
  <c r="AH30" i="13"/>
  <c r="AJ30" i="13" s="1"/>
  <c r="AH30" i="5"/>
  <c r="AJ30" i="5" s="1"/>
  <c r="AH30" i="7"/>
  <c r="AJ30" i="7" s="1"/>
  <c r="AH30" i="2"/>
  <c r="AJ30" i="2" s="1"/>
  <c r="AH30" i="11"/>
  <c r="AJ30" i="11" s="1"/>
  <c r="AH30" i="28"/>
  <c r="AJ30" i="28" s="1"/>
  <c r="AH30" i="12"/>
  <c r="AJ30" i="12" s="1"/>
  <c r="AH30" i="20"/>
  <c r="AJ30" i="20" s="1"/>
  <c r="AH30" i="27"/>
  <c r="AJ30" i="27" s="1"/>
  <c r="AH30" i="6"/>
  <c r="AJ30" i="6" s="1"/>
  <c r="AH30" i="34"/>
  <c r="AJ30" i="34" s="1"/>
  <c r="AH30" i="23"/>
  <c r="AJ30" i="23" s="1"/>
  <c r="AH30" i="3"/>
  <c r="AJ30" i="3" s="1"/>
  <c r="AH30" i="25"/>
  <c r="AJ30" i="25" s="1"/>
  <c r="AH30" i="30"/>
  <c r="AJ30" i="30" s="1"/>
  <c r="AH30" i="15"/>
  <c r="AJ30" i="15" s="1"/>
  <c r="AH30" i="10"/>
  <c r="AJ30" i="10" s="1"/>
  <c r="AH30" i="18"/>
  <c r="AJ30" i="18" s="1"/>
  <c r="AH30" i="26"/>
  <c r="AJ30" i="26" s="1"/>
  <c r="AH30" i="14"/>
  <c r="AJ30" i="14" s="1"/>
  <c r="AH30" i="16"/>
  <c r="AJ30" i="16" s="1"/>
  <c r="AH30" i="4"/>
  <c r="AJ30" i="4" s="1"/>
  <c r="AH30" i="21"/>
  <c r="AJ30" i="21" s="1"/>
  <c r="AH30" i="29"/>
  <c r="AJ30" i="29" s="1"/>
  <c r="AH14" i="3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H11" i="30"/>
  <c r="AJ11" i="30" s="1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31" i="29" s="1"/>
  <c r="AJ31" i="29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18"/>
  <c r="AJ31" i="18" s="1"/>
  <c r="AH31" i="5"/>
  <c r="AJ31" i="5" s="1"/>
  <c r="AH31" i="2"/>
  <c r="AJ31" i="2" s="1"/>
  <c r="AH31" i="28"/>
  <c r="AJ31" i="28" s="1"/>
  <c r="AH31" i="12"/>
  <c r="AJ31" i="12" s="1"/>
  <c r="AH31" i="20"/>
  <c r="AJ31" i="20" s="1"/>
  <c r="AH31" i="10"/>
  <c r="AJ31" i="10" s="1"/>
  <c r="AH31" i="22"/>
  <c r="AJ31" i="22" s="1"/>
  <c r="AH31" i="34"/>
  <c r="AJ31" i="34" s="1"/>
  <c r="AH31" i="27"/>
  <c r="AJ31" i="27" s="1"/>
  <c r="AH31" i="26"/>
  <c r="AJ31" i="26" s="1"/>
  <c r="AH31" i="7"/>
  <c r="AJ31" i="7" s="1"/>
  <c r="AH31" i="23"/>
  <c r="AJ31" i="23" s="1"/>
  <c r="AH31" i="4"/>
  <c r="AJ31" i="4" s="1"/>
  <c r="AH31" i="13"/>
  <c r="AJ31" i="13" s="1"/>
  <c r="AH31" i="16"/>
  <c r="AJ31" i="16" s="1"/>
  <c r="AH31" i="6"/>
  <c r="AJ31" i="6" s="1"/>
  <c r="AH31" i="25"/>
  <c r="AJ31" i="25" s="1"/>
  <c r="AH31" i="3"/>
  <c r="AJ31" i="3" s="1"/>
  <c r="AH31" i="30"/>
  <c r="AJ31" i="30" s="1"/>
  <c r="AH31" i="11"/>
  <c r="AJ31" i="11" s="1"/>
  <c r="AK29" i="8"/>
  <c r="A29" i="8" s="1"/>
  <c r="AH31" i="15"/>
  <c r="AJ31" i="15" s="1"/>
  <c r="AH31" i="14"/>
  <c r="AJ31" i="14" s="1"/>
  <c r="AH31" i="24"/>
  <c r="AJ31" i="24" s="1"/>
  <c r="AK34" i="8"/>
  <c r="AI21" i="33" s="1"/>
  <c r="AI25" i="8"/>
  <c r="AK17" i="8"/>
  <c r="A17" i="8" s="1"/>
  <c r="AH31" i="21"/>
  <c r="AJ31" i="21" s="1"/>
  <c r="AH25" i="13"/>
  <c r="AJ25" i="13" s="1"/>
  <c r="AH25" i="23"/>
  <c r="AJ25" i="23" s="1"/>
  <c r="AH25" i="30"/>
  <c r="AJ25" i="30" s="1"/>
  <c r="AH25" i="6"/>
  <c r="AJ25" i="6" s="1"/>
  <c r="AH25" i="14"/>
  <c r="AJ25" i="14" s="1"/>
  <c r="AH25" i="5"/>
  <c r="AJ25" i="5" s="1"/>
  <c r="AH25" i="27"/>
  <c r="AJ25" i="27" s="1"/>
  <c r="AH25" i="11"/>
  <c r="AJ25" i="11" s="1"/>
  <c r="AH25" i="24"/>
  <c r="AJ25" i="24" s="1"/>
  <c r="AH25" i="26"/>
  <c r="AJ25" i="26" s="1"/>
  <c r="AH25" i="2"/>
  <c r="AJ25" i="2" s="1"/>
  <c r="AH25" i="34"/>
  <c r="AJ25" i="34" s="1"/>
  <c r="AH25" i="21"/>
  <c r="AJ25" i="21" s="1"/>
  <c r="AH25" i="10"/>
  <c r="AJ25" i="10" s="1"/>
  <c r="AH25" i="18"/>
  <c r="AJ25" i="18" s="1"/>
  <c r="AH25" i="7"/>
  <c r="AJ25" i="7" s="1"/>
  <c r="AH25" i="28"/>
  <c r="AJ25" i="28" s="1"/>
  <c r="AH25" i="4"/>
  <c r="AJ25" i="4" s="1"/>
  <c r="AH25" i="20"/>
  <c r="AJ25" i="20" s="1"/>
  <c r="AH25" i="29"/>
  <c r="AJ25" i="29" s="1"/>
  <c r="AH25" i="22"/>
  <c r="AJ25" i="22" s="1"/>
  <c r="AH25" i="25"/>
  <c r="AJ25" i="25" s="1"/>
  <c r="AH25" i="16"/>
  <c r="AJ25" i="16" s="1"/>
  <c r="AH25" i="3"/>
  <c r="AJ25" i="3" s="1"/>
  <c r="AH25" i="12"/>
  <c r="AJ25" i="12" s="1"/>
  <c r="AH25" i="15"/>
  <c r="AJ25" i="15" s="1"/>
  <c r="AH21" i="20"/>
  <c r="AJ21" i="20" s="1"/>
  <c r="AH21" i="18"/>
  <c r="AJ21" i="18" s="1"/>
  <c r="AH21" i="22"/>
  <c r="AJ21" i="22" s="1"/>
  <c r="AH21" i="26"/>
  <c r="AJ21" i="26" s="1"/>
  <c r="AH21" i="34"/>
  <c r="AJ21" i="34" s="1"/>
  <c r="AH21" i="24"/>
  <c r="AJ21" i="24" s="1"/>
  <c r="AH21" i="28"/>
  <c r="AJ21" i="28" s="1"/>
  <c r="AH21" i="6"/>
  <c r="AJ21" i="6" s="1"/>
  <c r="AH21" i="2"/>
  <c r="AJ21" i="2" s="1"/>
  <c r="AH21" i="5"/>
  <c r="AJ21" i="5" s="1"/>
  <c r="AH21" i="7"/>
  <c r="AJ21" i="7" s="1"/>
  <c r="AH21" i="25"/>
  <c r="AJ21" i="25" s="1"/>
  <c r="AH21" i="4"/>
  <c r="AJ21" i="4" s="1"/>
  <c r="AH21" i="30"/>
  <c r="AJ21" i="30" s="1"/>
  <c r="AH21" i="3"/>
  <c r="AJ21" i="3" s="1"/>
  <c r="AH21" i="21"/>
  <c r="AJ21" i="21" s="1"/>
  <c r="AH21" i="15"/>
  <c r="AJ21" i="15" s="1"/>
  <c r="AH21" i="13"/>
  <c r="AJ21" i="13" s="1"/>
  <c r="AH21" i="27"/>
  <c r="AJ21" i="27" s="1"/>
  <c r="AH21" i="14"/>
  <c r="AJ21" i="14" s="1"/>
  <c r="AH21" i="10"/>
  <c r="AJ21" i="10" s="1"/>
  <c r="AH21" i="12"/>
  <c r="AJ21" i="12" s="1"/>
  <c r="AH21" i="23"/>
  <c r="AJ21" i="23" s="1"/>
  <c r="AH21" i="16"/>
  <c r="AJ21" i="16" s="1"/>
  <c r="AH21" i="11"/>
  <c r="AJ21" i="11" s="1"/>
  <c r="AH21" i="29"/>
  <c r="AJ21" i="29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32" i="15" s="1"/>
  <c r="AJ32" i="15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H32" i="13"/>
  <c r="AJ32" i="13" s="1"/>
  <c r="AH32" i="7"/>
  <c r="AJ32" i="7" s="1"/>
  <c r="AH32" i="28"/>
  <c r="AJ32" i="28" s="1"/>
  <c r="AH32" i="25"/>
  <c r="AJ32" i="25" s="1"/>
  <c r="AH32" i="29"/>
  <c r="AJ32" i="29" s="1"/>
  <c r="AH32" i="5"/>
  <c r="AJ32" i="5" s="1"/>
  <c r="AH32" i="14"/>
  <c r="AJ32" i="14" s="1"/>
  <c r="AH32" i="16"/>
  <c r="AJ32" i="16" s="1"/>
  <c r="AH32" i="21"/>
  <c r="AJ32" i="21" s="1"/>
  <c r="AK34" i="32"/>
  <c r="AI34" i="31" s="1"/>
  <c r="AH32" i="2"/>
  <c r="AJ32" i="2" s="1"/>
  <c r="AH32" i="22"/>
  <c r="AJ32" i="22" s="1"/>
  <c r="AH32" i="23"/>
  <c r="AJ32" i="23" s="1"/>
  <c r="AH32" i="24"/>
  <c r="AJ32" i="24" s="1"/>
  <c r="AI22" i="32"/>
  <c r="AI18" i="32"/>
  <c r="AI11" i="32"/>
  <c r="AH32" i="12"/>
  <c r="AJ32" i="12" s="1"/>
  <c r="AH32" i="27"/>
  <c r="AJ32" i="27" s="1"/>
  <c r="AH32" i="4"/>
  <c r="AJ32" i="4" s="1"/>
  <c r="AH32" i="20"/>
  <c r="AJ32" i="20" s="1"/>
  <c r="AK32" i="32"/>
  <c r="AI32" i="31" s="1"/>
  <c r="AH32" i="3"/>
  <c r="AJ32" i="3" s="1"/>
  <c r="AH32" i="34"/>
  <c r="AJ32" i="34" s="1"/>
  <c r="AH32" i="26"/>
  <c r="AJ32" i="26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18"/>
  <c r="AJ32" i="18" s="1"/>
  <c r="AH32" i="6"/>
  <c r="AJ32" i="6" s="1"/>
  <c r="A21" i="33"/>
  <c r="A27" i="33"/>
  <c r="AI20" i="32"/>
  <c r="A30" i="33"/>
  <c r="A33" i="33"/>
  <c r="AI14" i="32"/>
  <c r="A31" i="33"/>
  <c r="AI15" i="32"/>
  <c r="AI17" i="32"/>
  <c r="AK26" i="32"/>
  <c r="AI26" i="31" s="1"/>
  <c r="AH32" i="10"/>
  <c r="AJ32" i="10" s="1"/>
  <c r="AH32" i="11"/>
  <c r="AJ32" i="11" s="1"/>
  <c r="AH28" i="11"/>
  <c r="AJ28" i="11" s="1"/>
  <c r="AH28" i="25"/>
  <c r="AJ28" i="25" s="1"/>
  <c r="AH28" i="18"/>
  <c r="AJ28" i="18" s="1"/>
  <c r="AH28" i="30"/>
  <c r="AJ28" i="30" s="1"/>
  <c r="AH28" i="27"/>
  <c r="AJ28" i="27" s="1"/>
  <c r="AH28" i="34"/>
  <c r="AJ28" i="34" s="1"/>
  <c r="AH28" i="22"/>
  <c r="AJ28" i="22" s="1"/>
  <c r="AH28" i="20"/>
  <c r="AJ28" i="20" s="1"/>
  <c r="AH28" i="6"/>
  <c r="AJ28" i="6" s="1"/>
  <c r="AH28" i="29"/>
  <c r="AJ28" i="29" s="1"/>
  <c r="AH28" i="13"/>
  <c r="AJ28" i="13" s="1"/>
  <c r="AH28" i="7"/>
  <c r="AJ28" i="7" s="1"/>
  <c r="AH28" i="23"/>
  <c r="AJ28" i="23" s="1"/>
  <c r="AH28" i="2"/>
  <c r="AJ28" i="2" s="1"/>
  <c r="AH28" i="26"/>
  <c r="AJ28" i="26" s="1"/>
  <c r="AH28" i="14"/>
  <c r="AJ28" i="14" s="1"/>
  <c r="AH28" i="12"/>
  <c r="AJ28" i="12" s="1"/>
  <c r="AH28" i="16"/>
  <c r="AJ28" i="16" s="1"/>
  <c r="AH28" i="28"/>
  <c r="AJ28" i="28" s="1"/>
  <c r="AH28" i="24"/>
  <c r="AJ28" i="24" s="1"/>
  <c r="AH28" i="21"/>
  <c r="AJ28" i="21" s="1"/>
  <c r="AH28" i="4"/>
  <c r="AJ28" i="4" s="1"/>
  <c r="AH28" i="10"/>
  <c r="AJ28" i="10" s="1"/>
  <c r="AH28" i="15"/>
  <c r="AJ28" i="15" s="1"/>
  <c r="AH28" i="3"/>
  <c r="AJ28" i="3" s="1"/>
  <c r="AH28" i="5"/>
  <c r="AJ28" i="5" s="1"/>
  <c r="AH33" i="7"/>
  <c r="AJ33" i="7" s="1"/>
  <c r="AH33" i="12"/>
  <c r="AJ33" i="12" s="1"/>
  <c r="AH33" i="28"/>
  <c r="AJ33" i="28" s="1"/>
  <c r="AH33" i="29"/>
  <c r="AJ33" i="29" s="1"/>
  <c r="AH33" i="30"/>
  <c r="AJ33" i="30" s="1"/>
  <c r="AH33" i="25"/>
  <c r="AJ33" i="25" s="1"/>
  <c r="AH33" i="20"/>
  <c r="AJ33" i="20" s="1"/>
  <c r="AH33" i="18"/>
  <c r="AJ33" i="18" s="1"/>
  <c r="AH33" i="34"/>
  <c r="AJ33" i="34" s="1"/>
  <c r="AH33" i="21"/>
  <c r="AJ33" i="21" s="1"/>
  <c r="AH33" i="16"/>
  <c r="AJ33" i="16" s="1"/>
  <c r="AH33" i="26"/>
  <c r="AJ33" i="26" s="1"/>
  <c r="AH33" i="22"/>
  <c r="AJ33" i="22" s="1"/>
  <c r="AH33" i="5"/>
  <c r="AJ33" i="5" s="1"/>
  <c r="AH33" i="3"/>
  <c r="AJ33" i="3" s="1"/>
  <c r="AH33" i="27"/>
  <c r="AJ33" i="27" s="1"/>
  <c r="AH33" i="14"/>
  <c r="AJ33" i="14" s="1"/>
  <c r="AH33" i="6"/>
  <c r="AJ33" i="6" s="1"/>
  <c r="AH33" i="13"/>
  <c r="AJ33" i="13" s="1"/>
  <c r="AH33" i="11"/>
  <c r="AJ33" i="11" s="1"/>
  <c r="AH33" i="10"/>
  <c r="AJ33" i="10" s="1"/>
  <c r="AH33" i="23"/>
  <c r="AJ33" i="23" s="1"/>
  <c r="AH33" i="15"/>
  <c r="AJ33" i="15" s="1"/>
  <c r="AH33" i="4"/>
  <c r="AJ33" i="4" s="1"/>
  <c r="AH33" i="2"/>
  <c r="AJ33" i="2" s="1"/>
  <c r="AH33" i="24"/>
  <c r="AJ33" i="24" s="1"/>
  <c r="AH17" i="25"/>
  <c r="AJ17" i="25" s="1"/>
  <c r="AH17" i="27"/>
  <c r="AJ17" i="27" s="1"/>
  <c r="AH17" i="18"/>
  <c r="AJ17" i="18" s="1"/>
  <c r="AH17" i="30"/>
  <c r="AJ17" i="30" s="1"/>
  <c r="AH17" i="23"/>
  <c r="AJ17" i="23" s="1"/>
  <c r="AH17" i="14"/>
  <c r="AJ17" i="14" s="1"/>
  <c r="AH17" i="15"/>
  <c r="AJ17" i="15" s="1"/>
  <c r="AH17" i="11"/>
  <c r="AJ17" i="11" s="1"/>
  <c r="AH17" i="20"/>
  <c r="AJ17" i="20" s="1"/>
  <c r="AH17" i="26"/>
  <c r="AJ17" i="26" s="1"/>
  <c r="AH17" i="28"/>
  <c r="AJ17" i="28" s="1"/>
  <c r="AH17" i="6"/>
  <c r="AJ17" i="6" s="1"/>
  <c r="AH17" i="12"/>
  <c r="AJ17" i="12" s="1"/>
  <c r="AH17" i="21"/>
  <c r="AJ17" i="21" s="1"/>
  <c r="AH17" i="24"/>
  <c r="AJ17" i="24" s="1"/>
  <c r="AH17" i="13"/>
  <c r="AJ17" i="13" s="1"/>
  <c r="AH17" i="2"/>
  <c r="AJ17" i="2" s="1"/>
  <c r="AH17" i="29"/>
  <c r="AJ17" i="29" s="1"/>
  <c r="AH17" i="22"/>
  <c r="AJ17" i="22" s="1"/>
  <c r="AH17" i="4"/>
  <c r="AJ17" i="4" s="1"/>
  <c r="AH17" i="10"/>
  <c r="AJ17" i="10" s="1"/>
  <c r="AH17" i="7"/>
  <c r="AJ17" i="7" s="1"/>
  <c r="AH17" i="5"/>
  <c r="AJ17" i="5" s="1"/>
  <c r="AH17" i="16"/>
  <c r="AJ17" i="16" s="1"/>
  <c r="AH17" i="34"/>
  <c r="AJ17" i="34" s="1"/>
  <c r="AH17" i="3"/>
  <c r="AJ17" i="3" s="1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H34" i="30"/>
  <c r="AJ34" i="30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K15" i="23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I33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I25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I17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I11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I19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I14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I16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I22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I24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I18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I23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I15" i="30"/>
  <c r="AI34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I12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I13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I28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I20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I31" i="30"/>
  <c r="AI31" i="12"/>
  <c r="AI31" i="25"/>
  <c r="AI31" i="20"/>
  <c r="AI31" i="16"/>
  <c r="AI31" i="24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I21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I27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I32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I26" i="30"/>
  <c r="AI26" i="2"/>
  <c r="AI26" i="27"/>
  <c r="AI26" i="3"/>
  <c r="A29" i="31"/>
  <c r="AI29" i="25"/>
  <c r="AI29" i="22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<sst xmlns="http://schemas.openxmlformats.org/spreadsheetml/2006/main" count="5029" uniqueCount="116">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</sst>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25" workbookViewId="0">
      <selection activeCell="AI33" sqref="AI3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10" sqref="A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31" sqref="A31:XFD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11" sqref="A11:A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abSelected="1" workbookViewId="0">
      <selection activeCell="A11" sqref="A11:A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17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17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18</v>
      </c>
      <c r="B26" s="27" t="str">
        <f>'6.Spieltag'!B26</f>
        <v>Schalkekalle</v>
      </c>
      <c r="C26" s="23" t="s">
        <v>105</v>
      </c>
      <c r="D26" s="24" t="s">
        <v>3</v>
      </c>
      <c r="E26" s="36">
        <f t="shared" si="1"/>
        <v>0</v>
      </c>
      <c r="F26" s="23" t="s">
        <v>20</v>
      </c>
      <c r="G26" s="24" t="s">
        <v>105</v>
      </c>
      <c r="H26" s="36" t="str">
        <f t="shared" si="2"/>
        <v>3</v>
      </c>
      <c r="I26" s="23" t="s">
        <v>20</v>
      </c>
      <c r="J26" s="24" t="s">
        <v>20</v>
      </c>
      <c r="K26" s="25" t="str">
        <f t="shared" si="3"/>
        <v>3</v>
      </c>
      <c r="L26" s="23" t="s">
        <v>105</v>
      </c>
      <c r="M26" s="24" t="s">
        <v>3</v>
      </c>
      <c r="N26" s="123">
        <f t="shared" si="4"/>
        <v>12</v>
      </c>
      <c r="O26" s="23" t="s">
        <v>106</v>
      </c>
      <c r="P26" s="24" t="s">
        <v>20</v>
      </c>
      <c r="Q26" s="25">
        <f t="shared" si="5"/>
        <v>0</v>
      </c>
      <c r="R26" s="23" t="s">
        <v>3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105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23</v>
      </c>
      <c r="AH26" s="28">
        <f>'6.Spieltag'!AJ26</f>
        <v>51</v>
      </c>
      <c r="AI26" s="35">
        <f>'6.Spieltag'!AK26</f>
        <v>19</v>
      </c>
      <c r="AJ26" s="30">
        <f t="shared" si="11"/>
        <v>74</v>
      </c>
      <c r="AK26" s="31">
        <f t="shared" si="12"/>
        <v>18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18 B20:B32">
    <cfRule type="expression" dxfId="155" priority="20">
      <formula>($AG11&gt;40)</formula>
    </cfRule>
  </conditionalFormatting>
  <conditionalFormatting sqref="B19">
    <cfRule type="expression" dxfId="154" priority="8">
      <formula>($AG19&gt;40)</formula>
    </cfRule>
  </conditionalFormatting>
  <conditionalFormatting sqref="B33:B34">
    <cfRule type="expression" dxfId="153" priority="6">
      <formula>($AG33&gt;40)</formula>
    </cfRule>
  </conditionalFormatting>
  <conditionalFormatting sqref="B5">
    <cfRule type="cellIs" dxfId="152" priority="75" operator="equal">
      <formula>$L$6</formula>
    </cfRule>
  </conditionalFormatting>
  <conditionalFormatting sqref="AG1:AG1048576">
    <cfRule type="top10" dxfId="15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L22" sqref="L22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6</v>
      </c>
      <c r="D3" s="86">
        <v>9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69</v>
      </c>
      <c r="AL3" s="90">
        <f t="shared" ref="AL3:AL18" si="1">SMALL($C3:$AJ3,1)</f>
        <v>6</v>
      </c>
      <c r="AM3" s="90">
        <f>SMALL($C3:$AJ3,2)</f>
        <v>7</v>
      </c>
      <c r="AN3" s="90">
        <f>SMALL($C3:$AJ3,3)</f>
        <v>7</v>
      </c>
      <c r="AO3" s="90">
        <f>SMALL($C3:$AJ3,4)</f>
        <v>9</v>
      </c>
      <c r="AP3" s="92">
        <f t="shared" ref="AP3:AP25" si="2">AK3-AO3-AN3-AM3-AL3</f>
        <v>40</v>
      </c>
      <c r="AQ3" s="104">
        <f t="shared" ref="AQ3:AQ22" si="3">SUM(AL3:AO3)</f>
        <v>29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99</v>
      </c>
      <c r="AL4" s="90">
        <f t="shared" si="1"/>
        <v>7</v>
      </c>
      <c r="AM4" s="90">
        <f>SMALL($C4:$AJ4,2)</f>
        <v>10</v>
      </c>
      <c r="AN4" s="90">
        <f>SMALL($C4:$AJ4,3)</f>
        <v>11</v>
      </c>
      <c r="AO4" s="90">
        <f>SMALL($C4:$AJ4,4)</f>
        <v>14</v>
      </c>
      <c r="AP4" s="92">
        <f t="shared" si="2"/>
        <v>57</v>
      </c>
      <c r="AQ4" s="104">
        <f t="shared" si="3"/>
        <v>42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13</v>
      </c>
      <c r="D5" s="86">
        <v>5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81</v>
      </c>
      <c r="AL5" s="90">
        <f t="shared" si="1"/>
        <v>5</v>
      </c>
      <c r="AM5" s="90">
        <f>SMALL($C5:$AJ5,2)</f>
        <v>10</v>
      </c>
      <c r="AN5" s="90">
        <f>SMALL($C5:$AJ5,3)</f>
        <v>11</v>
      </c>
      <c r="AO5" s="90">
        <f>SMALL($C5:$AJ5,4)</f>
        <v>11</v>
      </c>
      <c r="AP5" s="92">
        <f t="shared" si="2"/>
        <v>44</v>
      </c>
      <c r="AQ5" s="104">
        <f t="shared" si="3"/>
        <v>37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10</v>
      </c>
      <c r="D6" s="86">
        <v>10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76</v>
      </c>
      <c r="AL6" s="90">
        <f t="shared" si="1"/>
        <v>4</v>
      </c>
      <c r="AM6" s="90">
        <f>SMALL($C6:$AJ6,2)</f>
        <v>9</v>
      </c>
      <c r="AN6" s="90">
        <f>SMALL($C6:$AJ6,3)</f>
        <v>10</v>
      </c>
      <c r="AO6" s="90">
        <f>SMALL($C6:$AJ6,4)</f>
        <v>10</v>
      </c>
      <c r="AP6" s="92">
        <f t="shared" si="2"/>
        <v>43</v>
      </c>
      <c r="AQ6" s="104">
        <f t="shared" si="3"/>
        <v>33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6</v>
      </c>
      <c r="D7" s="86">
        <v>12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91</v>
      </c>
      <c r="AL7" s="90">
        <f t="shared" si="1"/>
        <v>5</v>
      </c>
      <c r="AM7" s="90">
        <f>SMALL($C7:$AJ7,2)</f>
        <v>6</v>
      </c>
      <c r="AN7" s="90">
        <f>SMALL($C7:$AJ7,3)</f>
        <v>11</v>
      </c>
      <c r="AO7" s="90">
        <f>SMALL($C7:$AJ7,4)</f>
        <v>12</v>
      </c>
      <c r="AP7" s="92">
        <f t="shared" si="2"/>
        <v>57</v>
      </c>
      <c r="AQ7" s="104">
        <f t="shared" si="3"/>
        <v>34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5</v>
      </c>
      <c r="D8" s="86">
        <v>11</v>
      </c>
      <c r="E8" s="86">
        <v>18</v>
      </c>
      <c r="F8" s="86">
        <v>11</v>
      </c>
      <c r="G8" s="86">
        <v>12</v>
      </c>
      <c r="H8" s="86">
        <v>18</v>
      </c>
      <c r="I8" s="86">
        <v>18</v>
      </c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93</v>
      </c>
      <c r="AL8" s="90">
        <f t="shared" si="1"/>
        <v>5</v>
      </c>
      <c r="AM8" s="90">
        <f>SMALL($C8:$AJ8,2)</f>
        <v>11</v>
      </c>
      <c r="AN8" s="90">
        <f>SMALL($C8:$AJ8,3)</f>
        <v>11</v>
      </c>
      <c r="AO8" s="90">
        <f>SMALL($C8:$AJ8,4)</f>
        <v>12</v>
      </c>
      <c r="AP8" s="92">
        <f t="shared" si="2"/>
        <v>54</v>
      </c>
      <c r="AQ8" s="104">
        <f t="shared" si="3"/>
        <v>39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64</v>
      </c>
      <c r="AL9" s="90">
        <f t="shared" si="1"/>
        <v>4</v>
      </c>
      <c r="AM9" s="90">
        <f t="shared" ref="AM9:AM18" si="4">SMALL($C9:$AJ9,2)</f>
        <v>5</v>
      </c>
      <c r="AN9" s="90">
        <f t="shared" ref="AN9:AN18" si="5">SMALL($C9:$AJ9,3)</f>
        <v>6</v>
      </c>
      <c r="AO9" s="90">
        <f t="shared" ref="AO9:AO18" si="6">SMALL($C9:$AJ9,4)</f>
        <v>7</v>
      </c>
      <c r="AP9" s="92">
        <f t="shared" si="2"/>
        <v>42</v>
      </c>
      <c r="AQ9" s="104">
        <f t="shared" si="3"/>
        <v>22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7</v>
      </c>
      <c r="D10" s="86">
        <v>12</v>
      </c>
      <c r="E10" s="86">
        <v>15</v>
      </c>
      <c r="F10" s="86">
        <v>6</v>
      </c>
      <c r="G10" s="86">
        <v>12</v>
      </c>
      <c r="H10" s="86">
        <v>20</v>
      </c>
      <c r="I10" s="86">
        <v>14</v>
      </c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86</v>
      </c>
      <c r="AL10" s="90">
        <f t="shared" si="1"/>
        <v>6</v>
      </c>
      <c r="AM10" s="90">
        <f t="shared" si="4"/>
        <v>7</v>
      </c>
      <c r="AN10" s="90">
        <f t="shared" si="5"/>
        <v>12</v>
      </c>
      <c r="AO10" s="90">
        <f t="shared" si="6"/>
        <v>12</v>
      </c>
      <c r="AP10" s="92">
        <f t="shared" si="2"/>
        <v>49</v>
      </c>
      <c r="AQ10" s="104">
        <f t="shared" si="3"/>
        <v>37</v>
      </c>
      <c r="AS10" s="84">
        <v>8</v>
      </c>
      <c r="AT10" s="86"/>
      <c r="AU10" s="88"/>
    </row>
    <row r="11" spans="1:47" ht="15" x14ac:dyDescent="0.35">
      <c r="A11" s="87">
        <v>20</v>
      </c>
      <c r="B11" s="86" t="s">
        <v>107</v>
      </c>
      <c r="C11" s="87">
        <v>5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68</v>
      </c>
      <c r="AL11" s="90">
        <f t="shared" si="1"/>
        <v>0</v>
      </c>
      <c r="AM11" s="90">
        <f t="shared" si="4"/>
        <v>4</v>
      </c>
      <c r="AN11" s="90">
        <f t="shared" si="5"/>
        <v>5</v>
      </c>
      <c r="AO11" s="90">
        <f t="shared" si="6"/>
        <v>10</v>
      </c>
      <c r="AP11" s="92">
        <f t="shared" si="2"/>
        <v>49</v>
      </c>
      <c r="AQ11" s="104">
        <f t="shared" si="3"/>
        <v>19</v>
      </c>
      <c r="AS11" s="84">
        <v>9</v>
      </c>
      <c r="AT11" s="85"/>
      <c r="AU11" s="88"/>
    </row>
    <row r="12" spans="1:47" ht="15" x14ac:dyDescent="0.35">
      <c r="A12" s="87">
        <v>14</v>
      </c>
      <c r="B12" s="86" t="s">
        <v>77</v>
      </c>
      <c r="C12" s="87">
        <v>11</v>
      </c>
      <c r="D12" s="86">
        <v>8</v>
      </c>
      <c r="E12" s="86">
        <v>17</v>
      </c>
      <c r="F12" s="86">
        <v>6</v>
      </c>
      <c r="G12" s="86">
        <v>7</v>
      </c>
      <c r="H12" s="86">
        <v>14</v>
      </c>
      <c r="I12" s="86">
        <v>15</v>
      </c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78</v>
      </c>
      <c r="AL12" s="90">
        <f t="shared" si="1"/>
        <v>6</v>
      </c>
      <c r="AM12" s="90">
        <f t="shared" si="4"/>
        <v>7</v>
      </c>
      <c r="AN12" s="90">
        <f t="shared" si="5"/>
        <v>8</v>
      </c>
      <c r="AO12" s="90">
        <f t="shared" si="6"/>
        <v>11</v>
      </c>
      <c r="AP12" s="92">
        <f t="shared" si="2"/>
        <v>46</v>
      </c>
      <c r="AQ12" s="104">
        <f t="shared" si="3"/>
        <v>32</v>
      </c>
      <c r="AS12" s="84">
        <v>10</v>
      </c>
      <c r="AT12" s="85"/>
      <c r="AU12" s="88"/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10</v>
      </c>
      <c r="G13" s="86">
        <v>17</v>
      </c>
      <c r="H13" s="86">
        <v>19</v>
      </c>
      <c r="I13" s="86">
        <v>23</v>
      </c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91</v>
      </c>
      <c r="AL13" s="90">
        <f t="shared" si="1"/>
        <v>5</v>
      </c>
      <c r="AM13" s="90">
        <f t="shared" si="4"/>
        <v>8</v>
      </c>
      <c r="AN13" s="90">
        <f t="shared" si="5"/>
        <v>9</v>
      </c>
      <c r="AO13" s="90">
        <f t="shared" si="6"/>
        <v>10</v>
      </c>
      <c r="AP13" s="92">
        <f t="shared" si="2"/>
        <v>59</v>
      </c>
      <c r="AQ13" s="104">
        <f t="shared" si="3"/>
        <v>32</v>
      </c>
      <c r="AS13" s="84">
        <v>11</v>
      </c>
      <c r="AT13" s="85"/>
      <c r="AU13" s="88"/>
    </row>
    <row r="14" spans="1:47" ht="15" x14ac:dyDescent="0.35">
      <c r="A14" s="87">
        <v>7</v>
      </c>
      <c r="B14" s="86" t="s">
        <v>74</v>
      </c>
      <c r="C14" s="87">
        <v>8</v>
      </c>
      <c r="D14" s="86">
        <v>5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92</v>
      </c>
      <c r="AL14" s="90">
        <f t="shared" si="1"/>
        <v>5</v>
      </c>
      <c r="AM14" s="90">
        <f t="shared" si="4"/>
        <v>7</v>
      </c>
      <c r="AN14" s="90">
        <f t="shared" si="5"/>
        <v>7</v>
      </c>
      <c r="AO14" s="90">
        <f t="shared" si="6"/>
        <v>8</v>
      </c>
      <c r="AP14" s="92">
        <f t="shared" si="2"/>
        <v>65</v>
      </c>
      <c r="AQ14" s="104">
        <f t="shared" si="3"/>
        <v>27</v>
      </c>
      <c r="AS14" s="84">
        <v>12</v>
      </c>
      <c r="AT14" s="85"/>
      <c r="AU14" s="88"/>
    </row>
    <row r="15" spans="1:47" ht="15" x14ac:dyDescent="0.35">
      <c r="A15" s="87">
        <v>11</v>
      </c>
      <c r="B15" s="87" t="s">
        <v>111</v>
      </c>
      <c r="C15" s="87">
        <v>15</v>
      </c>
      <c r="D15" s="86">
        <v>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86</v>
      </c>
      <c r="AL15" s="90">
        <f t="shared" si="1"/>
        <v>2</v>
      </c>
      <c r="AM15" s="90">
        <f t="shared" si="4"/>
        <v>8</v>
      </c>
      <c r="AN15" s="90">
        <f t="shared" si="5"/>
        <v>10</v>
      </c>
      <c r="AO15" s="90">
        <f t="shared" si="6"/>
        <v>15</v>
      </c>
      <c r="AP15" s="92">
        <f t="shared" si="2"/>
        <v>51</v>
      </c>
      <c r="AQ15" s="104">
        <f t="shared" si="3"/>
        <v>35</v>
      </c>
      <c r="AS15" s="84">
        <v>13</v>
      </c>
      <c r="AT15" s="86"/>
      <c r="AU15" s="88"/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108</v>
      </c>
      <c r="AL16" s="90">
        <f t="shared" si="1"/>
        <v>5</v>
      </c>
      <c r="AM16" s="90">
        <f t="shared" si="4"/>
        <v>7</v>
      </c>
      <c r="AN16" s="90">
        <f t="shared" si="5"/>
        <v>14</v>
      </c>
      <c r="AO16" s="90">
        <f t="shared" si="6"/>
        <v>15</v>
      </c>
      <c r="AP16" s="92">
        <f t="shared" si="2"/>
        <v>67</v>
      </c>
      <c r="AQ16" s="104">
        <f t="shared" si="3"/>
        <v>41</v>
      </c>
      <c r="AS16" s="84">
        <v>14</v>
      </c>
      <c r="AT16" s="86"/>
      <c r="AU16" s="88"/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59</v>
      </c>
      <c r="AL17" s="90">
        <f t="shared" si="1"/>
        <v>0</v>
      </c>
      <c r="AM17" s="90">
        <f t="shared" si="4"/>
        <v>0</v>
      </c>
      <c r="AN17" s="90">
        <f t="shared" si="5"/>
        <v>2</v>
      </c>
      <c r="AO17" s="90">
        <f t="shared" si="6"/>
        <v>12</v>
      </c>
      <c r="AP17" s="92">
        <f t="shared" si="2"/>
        <v>45</v>
      </c>
      <c r="AQ17" s="104">
        <f t="shared" si="3"/>
        <v>14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2</v>
      </c>
      <c r="D18" s="86">
        <v>13</v>
      </c>
      <c r="E18" s="86">
        <v>6</v>
      </c>
      <c r="F18" s="86">
        <v>4</v>
      </c>
      <c r="G18" s="86">
        <v>2</v>
      </c>
      <c r="H18" s="86">
        <v>17</v>
      </c>
      <c r="I18" s="86">
        <v>23</v>
      </c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67</v>
      </c>
      <c r="AL18" s="90">
        <f t="shared" si="1"/>
        <v>2</v>
      </c>
      <c r="AM18" s="90">
        <f t="shared" si="4"/>
        <v>2</v>
      </c>
      <c r="AN18" s="90">
        <f t="shared" si="5"/>
        <v>4</v>
      </c>
      <c r="AO18" s="90">
        <f t="shared" si="6"/>
        <v>6</v>
      </c>
      <c r="AP18" s="92">
        <f t="shared" si="2"/>
        <v>53</v>
      </c>
      <c r="AQ18" s="104">
        <f t="shared" si="3"/>
        <v>14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4</v>
      </c>
      <c r="D19" s="86">
        <v>15</v>
      </c>
      <c r="E19" s="86">
        <v>16</v>
      </c>
      <c r="F19" s="86">
        <v>12</v>
      </c>
      <c r="G19" s="86">
        <v>9</v>
      </c>
      <c r="H19" s="86">
        <v>14</v>
      </c>
      <c r="I19" s="86">
        <v>21</v>
      </c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91</v>
      </c>
      <c r="AL19" s="90">
        <f>SMALL($C19:$AJ19,1)</f>
        <v>4</v>
      </c>
      <c r="AM19" s="90">
        <f>SMALL($C19:$AJ19,2)</f>
        <v>9</v>
      </c>
      <c r="AN19" s="90">
        <f>SMALL($C19:$AJ19,3)</f>
        <v>12</v>
      </c>
      <c r="AO19" s="90">
        <f>SMALL($C19:$AJ19,4)</f>
        <v>14</v>
      </c>
      <c r="AP19" s="92">
        <f t="shared" si="2"/>
        <v>52</v>
      </c>
      <c r="AQ19" s="104">
        <f t="shared" si="3"/>
        <v>39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67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9</v>
      </c>
      <c r="AP20" s="92">
        <f t="shared" si="2"/>
        <v>50</v>
      </c>
      <c r="AQ20" s="104">
        <f t="shared" si="3"/>
        <v>17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96</v>
      </c>
      <c r="AL21" s="90">
        <f>SMALL($C21:$AJ21,1)</f>
        <v>7</v>
      </c>
      <c r="AM21" s="90">
        <f>SMALL($C21:$AJ21,2)</f>
        <v>12</v>
      </c>
      <c r="AN21" s="90">
        <f>SMALL($C21:$AJ21,3)</f>
        <v>13</v>
      </c>
      <c r="AO21" s="90">
        <f>SMALL($C21:$AJ21,4)</f>
        <v>14</v>
      </c>
      <c r="AP21" s="92">
        <f t="shared" si="2"/>
        <v>50</v>
      </c>
      <c r="AQ21" s="104">
        <f t="shared" si="3"/>
        <v>46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15</v>
      </c>
      <c r="D22" s="86">
        <v>4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99</v>
      </c>
      <c r="AL22" s="90">
        <f>SMALL($C22:$AJ22,1)</f>
        <v>4</v>
      </c>
      <c r="AM22" s="90">
        <f>SMALL($C22:$AJ22,2)</f>
        <v>7</v>
      </c>
      <c r="AN22" s="90">
        <f>SMALL($C22:$AJ22,3)</f>
        <v>8</v>
      </c>
      <c r="AO22" s="90">
        <f>SMALL($C22:$AJ22,4)</f>
        <v>11</v>
      </c>
      <c r="AP22" s="92">
        <f t="shared" si="2"/>
        <v>69</v>
      </c>
      <c r="AQ22" s="104">
        <f t="shared" si="3"/>
        <v>30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8</v>
      </c>
      <c r="D23" s="86">
        <v>10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83</v>
      </c>
      <c r="AL23" s="90">
        <f>SMALL($C23:$AJ23,1)</f>
        <v>0</v>
      </c>
      <c r="AM23" s="90">
        <f>SMALL($C23:$AJ23,2)</f>
        <v>8</v>
      </c>
      <c r="AN23" s="90">
        <f>SMALL($C23:$AJ23,3)</f>
        <v>10</v>
      </c>
      <c r="AO23" s="90">
        <f>SMALL($C23:$AJ23,4)</f>
        <v>10</v>
      </c>
      <c r="AP23" s="92">
        <f t="shared" si="2"/>
        <v>55</v>
      </c>
      <c r="AQ23" s="104">
        <f t="shared" ref="AQ23:AQ30" si="7">SUM(AL23:AO23)</f>
        <v>28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6</v>
      </c>
      <c r="D24" s="86">
        <v>10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95</v>
      </c>
      <c r="AL24" s="90">
        <f t="shared" ref="AL24:AL26" si="8">SMALL($C24:$AJ24,1)</f>
        <v>5</v>
      </c>
      <c r="AM24" s="90">
        <f t="shared" ref="AM24:AM26" si="9">SMALL($C24:$AJ24,2)</f>
        <v>6</v>
      </c>
      <c r="AN24" s="90">
        <f t="shared" ref="AN24:AN26" si="10">SMALL($C24:$AJ24,3)</f>
        <v>10</v>
      </c>
      <c r="AO24" s="90">
        <f t="shared" ref="AO24:AO26" si="11">SMALL($C24:$AJ24,4)</f>
        <v>11</v>
      </c>
      <c r="AP24" s="92">
        <f t="shared" si="2"/>
        <v>63</v>
      </c>
      <c r="AQ24" s="104">
        <f t="shared" si="7"/>
        <v>32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72</v>
      </c>
      <c r="AL25" s="90">
        <f t="shared" si="8"/>
        <v>4</v>
      </c>
      <c r="AM25" s="90">
        <f t="shared" si="9"/>
        <v>9</v>
      </c>
      <c r="AN25" s="90">
        <f t="shared" si="10"/>
        <v>9</v>
      </c>
      <c r="AO25" s="90">
        <f t="shared" si="11"/>
        <v>10</v>
      </c>
      <c r="AP25" s="92">
        <f t="shared" si="2"/>
        <v>40</v>
      </c>
      <c r="AQ25" s="104">
        <f t="shared" si="7"/>
        <v>32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101</v>
      </c>
      <c r="AL26" s="90">
        <f t="shared" si="8"/>
        <v>6</v>
      </c>
      <c r="AM26" s="90">
        <f t="shared" si="9"/>
        <v>9</v>
      </c>
      <c r="AN26" s="90">
        <f t="shared" si="10"/>
        <v>13</v>
      </c>
      <c r="AO26" s="90">
        <f t="shared" si="11"/>
        <v>14</v>
      </c>
      <c r="AP26" s="92">
        <f t="shared" ref="AP26:AP30" si="12">AK26-AO26-AN26-AM26-AL26</f>
        <v>59</v>
      </c>
      <c r="AQ26" s="104">
        <f t="shared" si="7"/>
        <v>42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2"/>
        <v>0</v>
      </c>
      <c r="AQ27" s="104">
        <f t="shared" si="7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2"/>
        <v>0</v>
      </c>
      <c r="AQ28" s="104">
        <f t="shared" si="7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2"/>
        <v>0</v>
      </c>
      <c r="AQ29" s="104">
        <f t="shared" si="7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2"/>
        <v>0</v>
      </c>
      <c r="AQ30" s="104">
        <f t="shared" si="7"/>
        <v>0</v>
      </c>
      <c r="AS30" s="84">
        <v>28</v>
      </c>
      <c r="AT30" s="85"/>
      <c r="AU30" s="85"/>
    </row>
    <row r="31" spans="1:47" x14ac:dyDescent="0.25">
      <c r="C31" s="105">
        <f t="shared" ref="C31:AF31" si="13">SUM(C3:C23)</f>
        <v>167</v>
      </c>
      <c r="D31">
        <f t="shared" si="13"/>
        <v>179</v>
      </c>
      <c r="E31">
        <f t="shared" si="13"/>
        <v>259</v>
      </c>
      <c r="F31">
        <f t="shared" si="13"/>
        <v>150</v>
      </c>
      <c r="G31">
        <f t="shared" si="13"/>
        <v>229</v>
      </c>
      <c r="H31">
        <f t="shared" si="13"/>
        <v>343</v>
      </c>
      <c r="I31">
        <f t="shared" si="13"/>
        <v>417</v>
      </c>
      <c r="J31">
        <f t="shared" si="13"/>
        <v>0</v>
      </c>
      <c r="K31">
        <f t="shared" si="13"/>
        <v>0</v>
      </c>
      <c r="L31">
        <f t="shared" si="13"/>
        <v>0</v>
      </c>
      <c r="M31">
        <f t="shared" si="13"/>
        <v>0</v>
      </c>
      <c r="N31">
        <f t="shared" si="13"/>
        <v>0</v>
      </c>
      <c r="O31">
        <f t="shared" si="13"/>
        <v>0</v>
      </c>
      <c r="P31">
        <f t="shared" si="13"/>
        <v>0</v>
      </c>
      <c r="Q31">
        <f t="shared" si="13"/>
        <v>0</v>
      </c>
      <c r="R31">
        <f t="shared" si="13"/>
        <v>0</v>
      </c>
      <c r="S31">
        <f t="shared" si="13"/>
        <v>0</v>
      </c>
      <c r="T31">
        <f t="shared" si="13"/>
        <v>0</v>
      </c>
      <c r="U31">
        <f t="shared" si="13"/>
        <v>0</v>
      </c>
      <c r="V31">
        <f t="shared" si="13"/>
        <v>0</v>
      </c>
      <c r="W31">
        <f t="shared" si="13"/>
        <v>0</v>
      </c>
      <c r="X31">
        <f t="shared" si="13"/>
        <v>0</v>
      </c>
      <c r="Y31">
        <f t="shared" si="13"/>
        <v>0</v>
      </c>
      <c r="Z31">
        <f t="shared" si="13"/>
        <v>0</v>
      </c>
      <c r="AA31">
        <f t="shared" si="13"/>
        <v>0</v>
      </c>
      <c r="AB31">
        <f t="shared" si="13"/>
        <v>0</v>
      </c>
      <c r="AC31">
        <f t="shared" si="13"/>
        <v>0</v>
      </c>
      <c r="AD31">
        <f t="shared" si="13"/>
        <v>0</v>
      </c>
      <c r="AE31">
        <f t="shared" si="13"/>
        <v>0</v>
      </c>
      <c r="AF31">
        <f t="shared" si="13"/>
        <v>0</v>
      </c>
      <c r="AK31" s="105">
        <f t="shared" ref="AK31:AQ31" si="14">SUM(AK3:AK23)</f>
        <v>1744</v>
      </c>
      <c r="AL31" s="105">
        <f t="shared" si="14"/>
        <v>82</v>
      </c>
      <c r="AM31" s="105">
        <f t="shared" si="14"/>
        <v>147</v>
      </c>
      <c r="AN31" s="105">
        <f t="shared" si="14"/>
        <v>186</v>
      </c>
      <c r="AO31" s="105">
        <f t="shared" si="14"/>
        <v>232</v>
      </c>
      <c r="AP31" s="106">
        <f t="shared" si="14"/>
        <v>1097</v>
      </c>
      <c r="AQ31" s="106">
        <f t="shared" si="14"/>
        <v>647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B3:AK30">
    <sortCondition ref="B3:B30"/>
  </sortState>
  <conditionalFormatting sqref="C3:AJ3">
    <cfRule type="top10" dxfId="180" priority="34" bottom="1" rank="4"/>
  </conditionalFormatting>
  <conditionalFormatting sqref="C4:AJ4">
    <cfRule type="top10" dxfId="179" priority="33" bottom="1" rank="4"/>
  </conditionalFormatting>
  <conditionalFormatting sqref="C5:AJ5">
    <cfRule type="top10" dxfId="178" priority="32" bottom="1" rank="4"/>
  </conditionalFormatting>
  <conditionalFormatting sqref="C6:AJ6">
    <cfRule type="top10" dxfId="177" priority="31" bottom="1" rank="4"/>
  </conditionalFormatting>
  <conditionalFormatting sqref="C7:AJ7">
    <cfRule type="top10" dxfId="176" priority="30" bottom="1" rank="4"/>
  </conditionalFormatting>
  <conditionalFormatting sqref="C8:AJ8">
    <cfRule type="top10" dxfId="175" priority="29" bottom="1" rank="4"/>
  </conditionalFormatting>
  <conditionalFormatting sqref="C9:AJ9">
    <cfRule type="top10" dxfId="174" priority="28" bottom="1" rank="4"/>
  </conditionalFormatting>
  <conditionalFormatting sqref="C10:AJ10">
    <cfRule type="top10" dxfId="173" priority="27" bottom="1" rank="4"/>
  </conditionalFormatting>
  <conditionalFormatting sqref="C11:AJ11">
    <cfRule type="top10" dxfId="172" priority="26" bottom="1" rank="4"/>
  </conditionalFormatting>
  <conditionalFormatting sqref="C12:AJ12">
    <cfRule type="top10" dxfId="171" priority="25" bottom="1" rank="4"/>
  </conditionalFormatting>
  <conditionalFormatting sqref="C13:AJ13">
    <cfRule type="top10" dxfId="170" priority="24" bottom="1" rank="4"/>
  </conditionalFormatting>
  <conditionalFormatting sqref="C14:AJ14">
    <cfRule type="top10" dxfId="169" priority="23" bottom="1" rank="4"/>
  </conditionalFormatting>
  <conditionalFormatting sqref="C15:AJ15">
    <cfRule type="top10" dxfId="168" priority="22" bottom="1" rank="4"/>
  </conditionalFormatting>
  <conditionalFormatting sqref="C16:AJ16">
    <cfRule type="top10" dxfId="167" priority="21" bottom="1" rank="4"/>
  </conditionalFormatting>
  <conditionalFormatting sqref="C17:AJ17">
    <cfRule type="top10" dxfId="166" priority="20" bottom="1" rank="4"/>
  </conditionalFormatting>
  <conditionalFormatting sqref="C18:AJ18">
    <cfRule type="top10" dxfId="165" priority="19" bottom="1" rank="4"/>
  </conditionalFormatting>
  <conditionalFormatting sqref="C19:AJ19">
    <cfRule type="top10" dxfId="164" priority="18" bottom="1" rank="4"/>
  </conditionalFormatting>
  <conditionalFormatting sqref="C20:AJ20">
    <cfRule type="top10" dxfId="163" priority="17" bottom="1" rank="4"/>
  </conditionalFormatting>
  <conditionalFormatting sqref="AU3:AU36">
    <cfRule type="top10" dxfId="162" priority="83" rank="1"/>
  </conditionalFormatting>
  <conditionalFormatting sqref="C21:AJ21">
    <cfRule type="top10" dxfId="161" priority="8" bottom="1" rank="4"/>
  </conditionalFormatting>
  <conditionalFormatting sqref="C22:AJ22">
    <cfRule type="top10" dxfId="160" priority="7" bottom="1" rank="4"/>
  </conditionalFormatting>
  <conditionalFormatting sqref="C23:AJ23">
    <cfRule type="top10" dxfId="159" priority="6" bottom="1" rank="4"/>
  </conditionalFormatting>
  <conditionalFormatting sqref="C24:AJ24">
    <cfRule type="top10" dxfId="158" priority="4" bottom="1" rank="4"/>
  </conditionalFormatting>
  <conditionalFormatting sqref="C25:AJ25">
    <cfRule type="top10" dxfId="157" priority="3" bottom="1" rank="4"/>
  </conditionalFormatting>
  <conditionalFormatting sqref="C26:AJ26">
    <cfRule type="top10" dxfId="156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opLeftCell="A5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20</v>
      </c>
      <c r="B11" s="27" t="str">
        <f>'7.Spieltag'!B11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60</v>
      </c>
      <c r="AH11" s="28">
        <f>'7.Spieltag'!AJ11</f>
        <v>69</v>
      </c>
      <c r="AI11" s="35">
        <f>'7.Spieltag'!AK11</f>
        <v>21</v>
      </c>
      <c r="AJ11" s="30">
        <f>AG11+AH11</f>
        <v>129</v>
      </c>
      <c r="AK11" s="31">
        <f>RANK(AJ11,$AJ$11:$AJ$34)</f>
        <v>20</v>
      </c>
      <c r="AL11" s="1"/>
    </row>
    <row r="12" spans="1:38" ht="24.9" customHeight="1" thickBot="1" x14ac:dyDescent="0.3">
      <c r="A12" s="35">
        <f t="shared" ref="A12:A33" si="0">AK12</f>
        <v>24</v>
      </c>
      <c r="B12" s="27" t="str">
        <f>'7.Spieltag'!B12</f>
        <v>atschi91</v>
      </c>
      <c r="C12" s="23" t="s">
        <v>20</v>
      </c>
      <c r="D12" s="24" t="s">
        <v>105</v>
      </c>
      <c r="E12" s="36">
        <f t="shared" ref="E12:E32" si="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3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>
        <f t="shared" ref="AC12:AC32" si="9">IF(OR(EXACT($AA$10,AA12)*(EXACT($AB$10,AB12)))=TRUE,$AJ$7,IF(($AB$10-$AA$10=AB12-AA12),$AJ$4,IF(OR(EXACT($AA$10&gt;$AB$10,AA12&gt;AB12)*EXACT($AA$10=$AB$10,AA12=AB12)*EXACT($AA$10&lt;$AB$10,AA12&lt;AB12)),$AJ$2,0)))</f>
        <v>0</v>
      </c>
      <c r="AD12" s="34"/>
      <c r="AE12" s="32"/>
      <c r="AF12" s="25"/>
      <c r="AG12" s="27">
        <f t="shared" ref="AG12:AG32" si="10">E12+H12+K12+N12+Q12+T12+W12+Z12+AC12+AF12</f>
        <v>0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99</v>
      </c>
      <c r="AK12" s="31">
        <f t="shared" ref="AK12:AK34" si="12">RANK(AJ12,$AJ$11:$AJ$34)</f>
        <v>24</v>
      </c>
    </row>
    <row r="13" spans="1:38" ht="24.9" customHeight="1" thickBot="1" x14ac:dyDescent="0.3">
      <c r="A13" s="35">
        <f t="shared" si="0"/>
        <v>15</v>
      </c>
      <c r="B13" s="27" t="str">
        <f>'7.Spieltag'!B13</f>
        <v>cilli37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123">
        <f t="shared" si="7"/>
        <v>20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60</v>
      </c>
      <c r="AH13" s="28">
        <f>'7.Spieltag'!AJ13</f>
        <v>81</v>
      </c>
      <c r="AI13" s="35">
        <f>'7.Spieltag'!AK13</f>
        <v>16</v>
      </c>
      <c r="AJ13" s="30">
        <f t="shared" si="11"/>
        <v>141</v>
      </c>
      <c r="AK13" s="31">
        <f t="shared" si="12"/>
        <v>15</v>
      </c>
    </row>
    <row r="14" spans="1:38" ht="24.9" customHeight="1" thickBot="1" x14ac:dyDescent="0.3">
      <c r="A14" s="35">
        <f t="shared" si="0"/>
        <v>16</v>
      </c>
      <c r="B14" s="27" t="str">
        <f>'7.Spieltag'!B14</f>
        <v>Fabian1904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123">
        <f t="shared" si="7"/>
        <v>20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60</v>
      </c>
      <c r="AH14" s="28">
        <f>'7.Spieltag'!AJ14</f>
        <v>76</v>
      </c>
      <c r="AI14" s="35">
        <f>'7.Spieltag'!AK14</f>
        <v>17</v>
      </c>
      <c r="AJ14" s="30">
        <f t="shared" si="11"/>
        <v>136</v>
      </c>
      <c r="AK14" s="31">
        <f t="shared" si="12"/>
        <v>16</v>
      </c>
    </row>
    <row r="15" spans="1:38" ht="24.9" customHeight="1" thickBot="1" x14ac:dyDescent="0.3">
      <c r="A15" s="35">
        <f t="shared" si="0"/>
        <v>7</v>
      </c>
      <c r="B15" s="27" t="str">
        <f>'7.Spieltag'!B15</f>
        <v>Franzi 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123">
        <f t="shared" si="7"/>
        <v>20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60</v>
      </c>
      <c r="AH15" s="28">
        <f>'7.Spieltag'!AJ15</f>
        <v>91</v>
      </c>
      <c r="AI15" s="35">
        <f>'7.Spieltag'!AK15</f>
        <v>8</v>
      </c>
      <c r="AJ15" s="30">
        <f t="shared" si="11"/>
        <v>151</v>
      </c>
      <c r="AK15" s="31">
        <f t="shared" si="12"/>
        <v>7</v>
      </c>
      <c r="AL15" s="1"/>
    </row>
    <row r="16" spans="1:38" ht="24.9" customHeight="1" thickBot="1" x14ac:dyDescent="0.3">
      <c r="A16" s="35">
        <f t="shared" si="0"/>
        <v>9</v>
      </c>
      <c r="B16" s="27" t="str">
        <f>'7.Spieltag'!B16</f>
        <v>gaby04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123">
        <f t="shared" si="7"/>
        <v>20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60</v>
      </c>
      <c r="AH16" s="28">
        <f>'7.Spieltag'!AJ16</f>
        <v>88</v>
      </c>
      <c r="AI16" s="35">
        <f>'7.Spieltag'!AK16</f>
        <v>10</v>
      </c>
      <c r="AJ16" s="30">
        <f t="shared" si="11"/>
        <v>148</v>
      </c>
      <c r="AK16" s="31">
        <f t="shared" si="12"/>
        <v>9</v>
      </c>
      <c r="AL16" s="1"/>
    </row>
    <row r="17" spans="1:38" ht="24.9" customHeight="1" thickBot="1" x14ac:dyDescent="0.3">
      <c r="A17" s="35">
        <f t="shared" si="0"/>
        <v>22</v>
      </c>
      <c r="B17" s="27" t="str">
        <f>'7.Spieltag'!B17</f>
        <v>Gudrun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123">
        <f t="shared" si="7"/>
        <v>20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60</v>
      </c>
      <c r="AH17" s="28">
        <f>'7.Spieltag'!AJ17</f>
        <v>64</v>
      </c>
      <c r="AI17" s="35">
        <f>'7.Spieltag'!AK17</f>
        <v>23</v>
      </c>
      <c r="AJ17" s="30">
        <f t="shared" si="11"/>
        <v>124</v>
      </c>
      <c r="AK17" s="31">
        <f t="shared" si="12"/>
        <v>22</v>
      </c>
      <c r="AL17" s="1"/>
    </row>
    <row r="18" spans="1:38" ht="24.9" customHeight="1" thickBot="1" x14ac:dyDescent="0.3">
      <c r="A18" s="35">
        <f t="shared" si="0"/>
        <v>7</v>
      </c>
      <c r="B18" s="27" t="str">
        <f>'7.Spieltag'!B18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123">
        <f t="shared" si="7"/>
        <v>20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60</v>
      </c>
      <c r="AH18" s="28">
        <f>'7.Spieltag'!AJ18</f>
        <v>91</v>
      </c>
      <c r="AI18" s="35">
        <f>'7.Spieltag'!AK18</f>
        <v>8</v>
      </c>
      <c r="AJ18" s="30">
        <f t="shared" si="11"/>
        <v>151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19</v>
      </c>
      <c r="B19" s="27" t="str">
        <f>'7.Spieltag'!B19</f>
        <v>Jubby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123">
        <f t="shared" si="7"/>
        <v>20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60</v>
      </c>
      <c r="AH19" s="28">
        <f>'7.Spieltag'!AJ19</f>
        <v>71</v>
      </c>
      <c r="AI19" s="35">
        <f>'7.Spieltag'!AK19</f>
        <v>20</v>
      </c>
      <c r="AJ19" s="30">
        <f t="shared" si="11"/>
        <v>131</v>
      </c>
      <c r="AK19" s="31">
        <f t="shared" si="12"/>
        <v>19</v>
      </c>
      <c r="AL19" s="1"/>
    </row>
    <row r="20" spans="1:38" ht="24.9" customHeight="1" thickBot="1" x14ac:dyDescent="0.3">
      <c r="A20" s="35">
        <f t="shared" si="0"/>
        <v>13</v>
      </c>
      <c r="B20" s="27" t="str">
        <f>'7.Spieltag'!B20</f>
        <v>Lola04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123">
        <f t="shared" si="7"/>
        <v>20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60</v>
      </c>
      <c r="AH20" s="28">
        <f>'7.Spieltag'!AJ20</f>
        <v>84</v>
      </c>
      <c r="AI20" s="35">
        <f>'7.Spieltag'!AK20</f>
        <v>14</v>
      </c>
      <c r="AJ20" s="30">
        <f t="shared" si="11"/>
        <v>144</v>
      </c>
      <c r="AK20" s="31">
        <f t="shared" si="12"/>
        <v>13</v>
      </c>
      <c r="AL20" s="1"/>
    </row>
    <row r="21" spans="1:38" ht="24.9" customHeight="1" thickBot="1" x14ac:dyDescent="0.3">
      <c r="A21" s="35">
        <f t="shared" si="0"/>
        <v>12</v>
      </c>
      <c r="B21" s="27" t="str">
        <f>'7.Spieltag'!B21</f>
        <v>Master1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123">
        <f t="shared" si="7"/>
        <v>20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60</v>
      </c>
      <c r="AH21" s="28">
        <f>'7.Spieltag'!AJ21</f>
        <v>85</v>
      </c>
      <c r="AI21" s="35">
        <f>'7.Spieltag'!AK21</f>
        <v>13</v>
      </c>
      <c r="AJ21" s="30">
        <f t="shared" si="11"/>
        <v>145</v>
      </c>
      <c r="AK21" s="31">
        <f t="shared" si="12"/>
        <v>12</v>
      </c>
      <c r="AL21" s="1"/>
    </row>
    <row r="22" spans="1:38" ht="24.9" customHeight="1" thickBot="1" x14ac:dyDescent="0.3">
      <c r="A22" s="35">
        <f t="shared" si="0"/>
        <v>6</v>
      </c>
      <c r="B22" s="27" t="str">
        <f>'7.Spieltag'!B22</f>
        <v>Mike04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123">
        <f t="shared" si="7"/>
        <v>20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60</v>
      </c>
      <c r="AH22" s="28">
        <f>'7.Spieltag'!AJ22</f>
        <v>94</v>
      </c>
      <c r="AI22" s="35">
        <f>'7.Spieltag'!AK22</f>
        <v>7</v>
      </c>
      <c r="AJ22" s="30">
        <f t="shared" si="11"/>
        <v>154</v>
      </c>
      <c r="AK22" s="31">
        <f t="shared" si="12"/>
        <v>6</v>
      </c>
      <c r="AL22" s="1"/>
    </row>
    <row r="23" spans="1:38" ht="24.9" customHeight="1" thickBot="1" x14ac:dyDescent="0.3">
      <c r="A23" s="35">
        <f t="shared" si="0"/>
        <v>10</v>
      </c>
      <c r="B23" s="27" t="str">
        <f>'7.Spieltag'!B23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123">
        <f t="shared" si="7"/>
        <v>20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60</v>
      </c>
      <c r="AH23" s="28">
        <f>'7.Spieltag'!AJ23</f>
        <v>87</v>
      </c>
      <c r="AI23" s="35">
        <f>'7.Spieltag'!AK23</f>
        <v>11</v>
      </c>
      <c r="AJ23" s="30">
        <f t="shared" si="11"/>
        <v>147</v>
      </c>
      <c r="AK23" s="31">
        <f t="shared" si="12"/>
        <v>10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123">
        <f t="shared" si="7"/>
        <v>20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60</v>
      </c>
      <c r="AH24" s="28">
        <f>'7.Spieltag'!AJ24</f>
        <v>108</v>
      </c>
      <c r="AI24" s="35">
        <f>'7.Spieltag'!AK24</f>
        <v>1</v>
      </c>
      <c r="AJ24" s="30">
        <f t="shared" si="11"/>
        <v>168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23</v>
      </c>
      <c r="B25" s="27" t="str">
        <f>'7.Spieltag'!B25</f>
        <v>Ricardo04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123">
        <f t="shared" si="7"/>
        <v>20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60</v>
      </c>
      <c r="AH25" s="28">
        <f>'7.Spieltag'!AJ25</f>
        <v>59</v>
      </c>
      <c r="AI25" s="35">
        <f>'7.Spieltag'!AK25</f>
        <v>24</v>
      </c>
      <c r="AJ25" s="30">
        <f t="shared" si="11"/>
        <v>119</v>
      </c>
      <c r="AK25" s="31">
        <f t="shared" si="12"/>
        <v>23</v>
      </c>
      <c r="AL25" s="1"/>
    </row>
    <row r="26" spans="1:38" ht="24.9" customHeight="1" thickBot="1" x14ac:dyDescent="0.3">
      <c r="A26" s="35">
        <f t="shared" si="0"/>
        <v>17</v>
      </c>
      <c r="B26" s="27" t="str">
        <f>'7.Spieltag'!B26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123">
        <f t="shared" si="7"/>
        <v>20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60</v>
      </c>
      <c r="AH26" s="28">
        <f>'7.Spieltag'!AJ26</f>
        <v>74</v>
      </c>
      <c r="AI26" s="35">
        <f>'7.Spieltag'!AK26</f>
        <v>18</v>
      </c>
      <c r="AJ26" s="30">
        <f t="shared" si="11"/>
        <v>134</v>
      </c>
      <c r="AK26" s="31">
        <f t="shared" si="12"/>
        <v>17</v>
      </c>
      <c r="AL26" s="1"/>
    </row>
    <row r="27" spans="1:38" ht="24.9" customHeight="1" thickBot="1" x14ac:dyDescent="0.3">
      <c r="A27" s="35">
        <f t="shared" si="0"/>
        <v>11</v>
      </c>
      <c r="B27" s="27" t="str">
        <f>'7.Spieltag'!B27</f>
        <v>schalke-willi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123">
        <f t="shared" si="7"/>
        <v>20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60</v>
      </c>
      <c r="AH27" s="28">
        <f>'7.Spieltag'!AJ27</f>
        <v>86</v>
      </c>
      <c r="AI27" s="35">
        <f>'7.Spieltag'!AK27</f>
        <v>12</v>
      </c>
      <c r="AJ27" s="30">
        <f t="shared" si="11"/>
        <v>146</v>
      </c>
      <c r="AK27" s="31">
        <f t="shared" si="12"/>
        <v>11</v>
      </c>
      <c r="AL27" s="1"/>
    </row>
    <row r="28" spans="1:38" ht="24.9" customHeight="1" thickBot="1" x14ac:dyDescent="0.3">
      <c r="A28" s="35">
        <f t="shared" si="0"/>
        <v>21</v>
      </c>
      <c r="B28" s="27" t="str">
        <f>'7.Spieltag'!B28</f>
        <v>schalt04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123">
        <f t="shared" si="7"/>
        <v>20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60</v>
      </c>
      <c r="AH28" s="28">
        <f>'7.Spieltag'!AJ28</f>
        <v>67</v>
      </c>
      <c r="AI28" s="35">
        <f>'7.Spieltag'!AK28</f>
        <v>22</v>
      </c>
      <c r="AJ28" s="30">
        <f t="shared" si="11"/>
        <v>127</v>
      </c>
      <c r="AK28" s="31">
        <f t="shared" si="12"/>
        <v>21</v>
      </c>
      <c r="AL28" s="1"/>
    </row>
    <row r="29" spans="1:38" ht="24.9" customHeight="1" thickBot="1" x14ac:dyDescent="0.3">
      <c r="A29" s="35">
        <f t="shared" si="0"/>
        <v>4</v>
      </c>
      <c r="B29" s="27" t="str">
        <f>'7.Spieltag'!B29</f>
        <v>shiny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123">
        <f t="shared" si="7"/>
        <v>20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60</v>
      </c>
      <c r="AH29" s="28">
        <f>'7.Spieltag'!AJ29</f>
        <v>96</v>
      </c>
      <c r="AI29" s="35">
        <f>'7.Spieltag'!AK29</f>
        <v>5</v>
      </c>
      <c r="AJ29" s="30">
        <f t="shared" si="11"/>
        <v>156</v>
      </c>
      <c r="AK29" s="31">
        <f t="shared" si="12"/>
        <v>4</v>
      </c>
      <c r="AL29" s="1"/>
    </row>
    <row r="30" spans="1:38" ht="28.2" customHeight="1" thickBot="1" x14ac:dyDescent="0.3">
      <c r="A30" s="35">
        <f t="shared" si="0"/>
        <v>3</v>
      </c>
      <c r="B30" s="27" t="str">
        <f>'7.Spieltag'!B30</f>
        <v>Silfa04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123">
        <f t="shared" si="7"/>
        <v>20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60</v>
      </c>
      <c r="AH30" s="28">
        <f>'7.Spieltag'!AJ30</f>
        <v>99</v>
      </c>
      <c r="AI30" s="35">
        <f>'7.Spieltag'!AK30</f>
        <v>3</v>
      </c>
      <c r="AJ30" s="30">
        <f t="shared" si="11"/>
        <v>159</v>
      </c>
      <c r="AK30" s="31">
        <f t="shared" si="12"/>
        <v>3</v>
      </c>
      <c r="AL30" s="1"/>
    </row>
    <row r="31" spans="1:38" ht="28.2" customHeight="1" thickBot="1" x14ac:dyDescent="0.3">
      <c r="A31" s="35">
        <f t="shared" si="0"/>
        <v>13</v>
      </c>
      <c r="B31" s="27" t="str">
        <f>'7.Spieltag'!B31</f>
        <v>Silja04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123">
        <f t="shared" si="7"/>
        <v>20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60</v>
      </c>
      <c r="AH31" s="28">
        <f>'7.Spieltag'!AJ31</f>
        <v>84</v>
      </c>
      <c r="AI31" s="35">
        <f>'7.Spieltag'!AK31</f>
        <v>14</v>
      </c>
      <c r="AJ31" s="30">
        <f t="shared" si="11"/>
        <v>144</v>
      </c>
      <c r="AK31" s="31">
        <f t="shared" si="12"/>
        <v>13</v>
      </c>
      <c r="AL31" s="1"/>
    </row>
    <row r="32" spans="1:38" ht="28.2" customHeight="1" thickBot="1" x14ac:dyDescent="0.3">
      <c r="A32" s="35">
        <f t="shared" si="0"/>
        <v>4</v>
      </c>
      <c r="B32" s="27" t="str">
        <f>'7.Spieltag'!B32</f>
        <v>SkillFailer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123">
        <f t="shared" si="7"/>
        <v>20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60</v>
      </c>
      <c r="AH32" s="28">
        <f>'7.Spieltag'!AJ32</f>
        <v>96</v>
      </c>
      <c r="AI32" s="35">
        <f>'7.Spieltag'!AK32</f>
        <v>5</v>
      </c>
      <c r="AJ32" s="30">
        <f t="shared" si="11"/>
        <v>156</v>
      </c>
      <c r="AK32" s="31">
        <f t="shared" si="12"/>
        <v>4</v>
      </c>
      <c r="AL32" s="1"/>
    </row>
    <row r="33" spans="1:38" ht="28.2" customHeight="1" thickBot="1" x14ac:dyDescent="0.3">
      <c r="A33" s="35">
        <f t="shared" si="0"/>
        <v>18</v>
      </c>
      <c r="B33" s="27" t="str">
        <f>'7.Spieltag'!B33</f>
        <v>Tanja 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7"/>
        <v>20</v>
      </c>
      <c r="X33" s="23"/>
      <c r="Y33" s="24"/>
      <c r="Z33" s="25" t="str">
        <f t="shared" ref="Z33" si="1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1">E33+H33+K33+N33+Q33+T33+W33+Z33+AC33+AF33</f>
        <v>60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132</v>
      </c>
      <c r="AK33" s="31">
        <f t="shared" si="12"/>
        <v>18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/>
      <c r="D34" s="24"/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7"/>
        <v>20</v>
      </c>
      <c r="X34" s="23"/>
      <c r="Y34" s="24"/>
      <c r="Z34" s="25" t="str">
        <f t="shared" ref="Z34" si="3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2">E34+H34+K34+N34+Q34+T34+W34+Z34+AC34+AF34</f>
        <v>60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161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16 B18:B32">
    <cfRule type="expression" dxfId="150" priority="18">
      <formula>($AG11&gt;40)</formula>
    </cfRule>
  </conditionalFormatting>
  <conditionalFormatting sqref="B17">
    <cfRule type="expression" dxfId="149" priority="8">
      <formula>($AG17&gt;40)</formula>
    </cfRule>
  </conditionalFormatting>
  <conditionalFormatting sqref="B33:B34">
    <cfRule type="expression" dxfId="148" priority="6">
      <formula>($AG33&gt;40)</formula>
    </cfRule>
  </conditionalFormatting>
  <conditionalFormatting sqref="AG1:AG1048576">
    <cfRule type="top10" dxfId="1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topLeftCell="B7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123">
        <f>IF(OR(EXACT($X$10,X11)*(EXACT($Y$10,Y11)))=TRUE,$AJ$7,IF(($Y$10-$X$10=Y11-X11),$AJ$4,IF(OR(EXACT($X$10&gt;$Y$10,X11&gt;Y11)*EXACT($X$10=$Y$10,X11=Y11)*EXACT($X$10&lt;$Y$10,X11&lt;Y11)),$AJ$2,0)))*2*2</f>
        <v>20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129</v>
      </c>
      <c r="AI11" s="35">
        <f>'8.Spieltag'!AK11</f>
        <v>20</v>
      </c>
      <c r="AJ11" s="30">
        <f t="shared" ref="AJ11" si="8">AG11+AH11</f>
        <v>189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3" t="s">
        <v>105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105</v>
      </c>
      <c r="J12" s="24" t="s">
        <v>20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6</v>
      </c>
      <c r="AH12" s="28">
        <f>'8.Spieltag'!AJ12</f>
        <v>99</v>
      </c>
      <c r="AI12" s="35">
        <f>'8.Spieltag'!AK12</f>
        <v>24</v>
      </c>
      <c r="AJ12" s="30">
        <f t="shared" ref="AJ12:AJ32" si="20">AG12+AH12</f>
        <v>105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15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123">
        <f t="shared" si="17"/>
        <v>20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141</v>
      </c>
      <c r="AI13" s="35">
        <f>'8.Spieltag'!AK13</f>
        <v>15</v>
      </c>
      <c r="AJ13" s="30">
        <f t="shared" si="20"/>
        <v>201</v>
      </c>
      <c r="AK13" s="31">
        <f t="shared" si="21"/>
        <v>15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123">
        <f t="shared" si="17"/>
        <v>20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136</v>
      </c>
      <c r="AI14" s="35">
        <f>'8.Spieltag'!AK14</f>
        <v>16</v>
      </c>
      <c r="AJ14" s="30">
        <f t="shared" si="20"/>
        <v>196</v>
      </c>
      <c r="AK14" s="31">
        <f t="shared" si="21"/>
        <v>16</v>
      </c>
    </row>
    <row r="15" spans="1:38" ht="24.9" customHeight="1" thickBot="1" x14ac:dyDescent="0.3">
      <c r="A15" s="35">
        <f t="shared" si="9"/>
        <v>7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123">
        <f t="shared" si="17"/>
        <v>20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151</v>
      </c>
      <c r="AI15" s="35">
        <f>'8.Spieltag'!AK15</f>
        <v>7</v>
      </c>
      <c r="AJ15" s="30">
        <f t="shared" si="20"/>
        <v>211</v>
      </c>
      <c r="AK15" s="31">
        <f t="shared" si="21"/>
        <v>7</v>
      </c>
      <c r="AL15" s="1"/>
    </row>
    <row r="16" spans="1:38" ht="24.9" customHeight="1" thickBot="1" x14ac:dyDescent="0.3">
      <c r="A16" s="35">
        <f t="shared" si="9"/>
        <v>9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123">
        <f t="shared" si="17"/>
        <v>20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148</v>
      </c>
      <c r="AI16" s="35">
        <f>'8.Spieltag'!AK16</f>
        <v>9</v>
      </c>
      <c r="AJ16" s="30">
        <f t="shared" si="20"/>
        <v>208</v>
      </c>
      <c r="AK16" s="31">
        <f t="shared" si="21"/>
        <v>9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123">
        <f t="shared" si="17"/>
        <v>20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124</v>
      </c>
      <c r="AI17" s="35">
        <f>'8.Spieltag'!AK17</f>
        <v>22</v>
      </c>
      <c r="AJ17" s="30">
        <f t="shared" si="20"/>
        <v>184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123">
        <f t="shared" si="17"/>
        <v>20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151</v>
      </c>
      <c r="AI18" s="35">
        <f>'8.Spieltag'!AK18</f>
        <v>7</v>
      </c>
      <c r="AJ18" s="30">
        <f t="shared" si="20"/>
        <v>211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123">
        <f t="shared" si="17"/>
        <v>20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131</v>
      </c>
      <c r="AI19" s="35">
        <f>'8.Spieltag'!AK19</f>
        <v>19</v>
      </c>
      <c r="AJ19" s="30">
        <f t="shared" si="20"/>
        <v>191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123">
        <f t="shared" si="17"/>
        <v>20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144</v>
      </c>
      <c r="AI20" s="35">
        <f>'8.Spieltag'!AK20</f>
        <v>13</v>
      </c>
      <c r="AJ20" s="30">
        <f t="shared" si="20"/>
        <v>204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123">
        <f t="shared" si="17"/>
        <v>20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145</v>
      </c>
      <c r="AI21" s="35">
        <f>'8.Spieltag'!AK21</f>
        <v>12</v>
      </c>
      <c r="AJ21" s="30">
        <f t="shared" si="20"/>
        <v>205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6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123">
        <f t="shared" si="17"/>
        <v>20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154</v>
      </c>
      <c r="AI22" s="35">
        <f>'8.Spieltag'!AK22</f>
        <v>6</v>
      </c>
      <c r="AJ22" s="30">
        <f t="shared" si="20"/>
        <v>214</v>
      </c>
      <c r="AK22" s="31">
        <f t="shared" si="21"/>
        <v>6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123">
        <f t="shared" si="17"/>
        <v>20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147</v>
      </c>
      <c r="AI23" s="35">
        <f>'8.Spieltag'!AK23</f>
        <v>10</v>
      </c>
      <c r="AJ23" s="30">
        <f t="shared" si="20"/>
        <v>207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123">
        <f t="shared" si="17"/>
        <v>20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168</v>
      </c>
      <c r="AI24" s="35">
        <f>'8.Spieltag'!AK24</f>
        <v>1</v>
      </c>
      <c r="AJ24" s="30">
        <f t="shared" si="20"/>
        <v>228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123">
        <f t="shared" si="17"/>
        <v>20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119</v>
      </c>
      <c r="AI25" s="35">
        <f>'8.Spieltag'!AK25</f>
        <v>23</v>
      </c>
      <c r="AJ25" s="30">
        <f t="shared" si="20"/>
        <v>179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123">
        <f t="shared" si="17"/>
        <v>20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134</v>
      </c>
      <c r="AI26" s="35">
        <f>'8.Spieltag'!AK26</f>
        <v>17</v>
      </c>
      <c r="AJ26" s="30">
        <f t="shared" si="20"/>
        <v>194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123">
        <f t="shared" si="17"/>
        <v>20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146</v>
      </c>
      <c r="AI27" s="35">
        <f>'8.Spieltag'!AK27</f>
        <v>11</v>
      </c>
      <c r="AJ27" s="30">
        <f t="shared" si="20"/>
        <v>206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123">
        <f t="shared" si="17"/>
        <v>20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127</v>
      </c>
      <c r="AI28" s="35">
        <f>'8.Spieltag'!AK28</f>
        <v>21</v>
      </c>
      <c r="AJ28" s="30">
        <f t="shared" si="20"/>
        <v>187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123">
        <f t="shared" si="17"/>
        <v>20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156</v>
      </c>
      <c r="AI29" s="35">
        <f>'8.Spieltag'!AK29</f>
        <v>4</v>
      </c>
      <c r="AJ29" s="30">
        <f t="shared" si="20"/>
        <v>216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123">
        <f t="shared" si="17"/>
        <v>20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159</v>
      </c>
      <c r="AI30" s="35">
        <f>'8.Spieltag'!AK30</f>
        <v>3</v>
      </c>
      <c r="AJ30" s="30">
        <f t="shared" si="20"/>
        <v>219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13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123">
        <f t="shared" si="17"/>
        <v>20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144</v>
      </c>
      <c r="AI31" s="35">
        <f>'8.Spieltag'!AK31</f>
        <v>13</v>
      </c>
      <c r="AJ31" s="30">
        <f t="shared" si="20"/>
        <v>204</v>
      </c>
      <c r="AK31" s="31">
        <f t="shared" si="21"/>
        <v>13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123">
        <f t="shared" si="17"/>
        <v>20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156</v>
      </c>
      <c r="AI32" s="35">
        <f>'8.Spieltag'!AK32</f>
        <v>4</v>
      </c>
      <c r="AJ32" s="30">
        <f t="shared" si="20"/>
        <v>216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18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123">
        <f t="shared" si="17"/>
        <v>20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132</v>
      </c>
      <c r="AI33" s="35">
        <f>'8.Spieltag'!AK33</f>
        <v>18</v>
      </c>
      <c r="AJ33" s="30">
        <f t="shared" ref="AJ33" si="31">AG33+AH33</f>
        <v>192</v>
      </c>
      <c r="AK33" s="31">
        <f t="shared" si="21"/>
        <v>18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123">
        <f t="shared" si="17"/>
        <v>20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161</v>
      </c>
      <c r="AI34" s="35">
        <f>'8.Spieltag'!AK34</f>
        <v>2</v>
      </c>
      <c r="AJ34" s="30">
        <f t="shared" ref="AJ34" si="42">AG34+AH34</f>
        <v>221</v>
      </c>
      <c r="AK34" s="31">
        <f t="shared" si="21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30">
    <cfRule type="expression" dxfId="146" priority="19">
      <formula>($AG11&gt;40)</formula>
    </cfRule>
  </conditionalFormatting>
  <conditionalFormatting sqref="B31:B32">
    <cfRule type="expression" dxfId="145" priority="8">
      <formula>($AG31&gt;40)</formula>
    </cfRule>
  </conditionalFormatting>
  <conditionalFormatting sqref="B33:B34">
    <cfRule type="expression" dxfId="144" priority="6">
      <formula>($AG33&gt;40)</formula>
    </cfRule>
  </conditionalFormatting>
  <conditionalFormatting sqref="AG1:AG1048576">
    <cfRule type="top10" dxfId="1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123">
        <f>IF(OR(EXACT($O$10,O11)*(EXACT($P$10,P11)))=TRUE,$AJ$7,IF(($P$10-$O$10=P11-O11),$AJ$4,IF(OR(EXACT($O$10&gt;$P$10,O11&gt;P11)*EXACT($O$10=$P$10,O11=P11)*EXACT($O$10&lt;$P$10,O11&lt;P11)),$AJ$2,0)))*2*2</f>
        <v>20</v>
      </c>
      <c r="R11" s="23"/>
      <c r="S11" s="24"/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129</v>
      </c>
      <c r="AI11" s="35">
        <f>'8.Spieltag'!AK11</f>
        <v>20</v>
      </c>
      <c r="AJ11" s="30">
        <f t="shared" ref="AJ11" si="8">AG11+AH11</f>
        <v>189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0</v>
      </c>
      <c r="AH12" s="28">
        <f>'8.Spieltag'!AJ12</f>
        <v>99</v>
      </c>
      <c r="AI12" s="35">
        <f>'8.Spieltag'!AK12</f>
        <v>24</v>
      </c>
      <c r="AJ12" s="30">
        <f t="shared" ref="AJ12:AJ32" si="20">AG12+AH12</f>
        <v>99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15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123">
        <f t="shared" si="14"/>
        <v>20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141</v>
      </c>
      <c r="AI13" s="35">
        <f>'8.Spieltag'!AK13</f>
        <v>15</v>
      </c>
      <c r="AJ13" s="30">
        <f t="shared" si="20"/>
        <v>201</v>
      </c>
      <c r="AK13" s="31">
        <f t="shared" si="21"/>
        <v>15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123">
        <f t="shared" si="14"/>
        <v>20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136</v>
      </c>
      <c r="AI14" s="35">
        <f>'8.Spieltag'!AK14</f>
        <v>16</v>
      </c>
      <c r="AJ14" s="30">
        <f t="shared" si="20"/>
        <v>196</v>
      </c>
      <c r="AK14" s="31">
        <f t="shared" si="21"/>
        <v>16</v>
      </c>
    </row>
    <row r="15" spans="1:38" ht="24.9" customHeight="1" thickBot="1" x14ac:dyDescent="0.3">
      <c r="A15" s="35">
        <f t="shared" si="9"/>
        <v>7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123">
        <f t="shared" si="14"/>
        <v>20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151</v>
      </c>
      <c r="AI15" s="35">
        <f>'8.Spieltag'!AK15</f>
        <v>7</v>
      </c>
      <c r="AJ15" s="30">
        <f t="shared" si="20"/>
        <v>211</v>
      </c>
      <c r="AK15" s="31">
        <f t="shared" si="21"/>
        <v>7</v>
      </c>
      <c r="AL15" s="1"/>
    </row>
    <row r="16" spans="1:38" ht="24.9" customHeight="1" thickBot="1" x14ac:dyDescent="0.3">
      <c r="A16" s="35">
        <f t="shared" si="9"/>
        <v>9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123">
        <f t="shared" si="14"/>
        <v>20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148</v>
      </c>
      <c r="AI16" s="35">
        <f>'8.Spieltag'!AK16</f>
        <v>9</v>
      </c>
      <c r="AJ16" s="30">
        <f t="shared" si="20"/>
        <v>208</v>
      </c>
      <c r="AK16" s="31">
        <f t="shared" si="21"/>
        <v>9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123">
        <f t="shared" si="14"/>
        <v>20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124</v>
      </c>
      <c r="AI17" s="35">
        <f>'8.Spieltag'!AK17</f>
        <v>22</v>
      </c>
      <c r="AJ17" s="30">
        <f t="shared" si="20"/>
        <v>184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123">
        <f t="shared" si="14"/>
        <v>20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151</v>
      </c>
      <c r="AI18" s="35">
        <f>'8.Spieltag'!AK18</f>
        <v>7</v>
      </c>
      <c r="AJ18" s="30">
        <f t="shared" si="20"/>
        <v>211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123">
        <f t="shared" si="14"/>
        <v>20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131</v>
      </c>
      <c r="AI19" s="35">
        <f>'8.Spieltag'!AK19</f>
        <v>19</v>
      </c>
      <c r="AJ19" s="30">
        <f t="shared" si="20"/>
        <v>191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123">
        <f t="shared" si="14"/>
        <v>20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144</v>
      </c>
      <c r="AI20" s="35">
        <f>'8.Spieltag'!AK20</f>
        <v>13</v>
      </c>
      <c r="AJ20" s="30">
        <f t="shared" si="20"/>
        <v>204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123">
        <f t="shared" si="14"/>
        <v>20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145</v>
      </c>
      <c r="AI21" s="35">
        <f>'8.Spieltag'!AK21</f>
        <v>12</v>
      </c>
      <c r="AJ21" s="30">
        <f t="shared" si="20"/>
        <v>205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6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123">
        <f t="shared" si="14"/>
        <v>20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154</v>
      </c>
      <c r="AI22" s="35">
        <f>'8.Spieltag'!AK22</f>
        <v>6</v>
      </c>
      <c r="AJ22" s="30">
        <f t="shared" si="20"/>
        <v>214</v>
      </c>
      <c r="AK22" s="31">
        <f t="shared" si="21"/>
        <v>6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123">
        <f t="shared" si="14"/>
        <v>20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147</v>
      </c>
      <c r="AI23" s="35">
        <f>'8.Spieltag'!AK23</f>
        <v>10</v>
      </c>
      <c r="AJ23" s="30">
        <f t="shared" si="20"/>
        <v>207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123">
        <f t="shared" si="14"/>
        <v>20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168</v>
      </c>
      <c r="AI24" s="35">
        <f>'8.Spieltag'!AK24</f>
        <v>1</v>
      </c>
      <c r="AJ24" s="30">
        <f t="shared" si="20"/>
        <v>228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123">
        <f t="shared" si="14"/>
        <v>20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119</v>
      </c>
      <c r="AI25" s="35">
        <f>'8.Spieltag'!AK25</f>
        <v>23</v>
      </c>
      <c r="AJ25" s="30">
        <f t="shared" si="20"/>
        <v>179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123">
        <f t="shared" si="14"/>
        <v>20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134</v>
      </c>
      <c r="AI26" s="35">
        <f>'8.Spieltag'!AK26</f>
        <v>17</v>
      </c>
      <c r="AJ26" s="30">
        <f t="shared" si="20"/>
        <v>194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123">
        <f t="shared" si="14"/>
        <v>20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146</v>
      </c>
      <c r="AI27" s="35">
        <f>'8.Spieltag'!AK27</f>
        <v>11</v>
      </c>
      <c r="AJ27" s="30">
        <f t="shared" si="20"/>
        <v>206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123">
        <f t="shared" si="14"/>
        <v>20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127</v>
      </c>
      <c r="AI28" s="35">
        <f>'8.Spieltag'!AK28</f>
        <v>21</v>
      </c>
      <c r="AJ28" s="30">
        <f t="shared" si="20"/>
        <v>187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123">
        <f t="shared" si="14"/>
        <v>20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156</v>
      </c>
      <c r="AI29" s="35">
        <f>'8.Spieltag'!AK29</f>
        <v>4</v>
      </c>
      <c r="AJ29" s="30">
        <f t="shared" si="20"/>
        <v>216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123">
        <f t="shared" si="14"/>
        <v>20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159</v>
      </c>
      <c r="AI30" s="35">
        <f>'8.Spieltag'!AK30</f>
        <v>3</v>
      </c>
      <c r="AJ30" s="30">
        <f t="shared" si="20"/>
        <v>219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13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123">
        <f t="shared" si="14"/>
        <v>20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144</v>
      </c>
      <c r="AI31" s="35">
        <f>'8.Spieltag'!AK31</f>
        <v>13</v>
      </c>
      <c r="AJ31" s="30">
        <f t="shared" si="20"/>
        <v>204</v>
      </c>
      <c r="AK31" s="31">
        <f t="shared" si="21"/>
        <v>13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123">
        <f t="shared" si="14"/>
        <v>20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156</v>
      </c>
      <c r="AI32" s="35">
        <f>'8.Spieltag'!AK32</f>
        <v>4</v>
      </c>
      <c r="AJ32" s="30">
        <f t="shared" si="20"/>
        <v>216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18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123">
        <f t="shared" si="14"/>
        <v>20</v>
      </c>
      <c r="R33" s="23"/>
      <c r="S33" s="24"/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132</v>
      </c>
      <c r="AI33" s="35">
        <f>'8.Spieltag'!AK33</f>
        <v>18</v>
      </c>
      <c r="AJ33" s="30">
        <f t="shared" ref="AJ33" si="31">AG33+AH33</f>
        <v>192</v>
      </c>
      <c r="AK33" s="31">
        <f t="shared" si="21"/>
        <v>18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123">
        <f t="shared" si="14"/>
        <v>20</v>
      </c>
      <c r="R34" s="23"/>
      <c r="S34" s="24"/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161</v>
      </c>
      <c r="AI34" s="35">
        <f>'8.Spieltag'!AK34</f>
        <v>2</v>
      </c>
      <c r="AJ34" s="30">
        <f t="shared" ref="AJ34" si="42">AG34+AH34</f>
        <v>221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42" priority="17">
      <formula>($AG11&gt;40)</formula>
    </cfRule>
  </conditionalFormatting>
  <conditionalFormatting sqref="B31:B32">
    <cfRule type="expression" dxfId="141" priority="8">
      <formula>($AG31&gt;40)</formula>
    </cfRule>
  </conditionalFormatting>
  <conditionalFormatting sqref="B33:B34">
    <cfRule type="expression" dxfId="140" priority="6">
      <formula>($AG33&gt;40)</formula>
    </cfRule>
  </conditionalFormatting>
  <conditionalFormatting sqref="AG1:AG1048576">
    <cfRule type="top10" dxfId="13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123">
        <f>IF(OR(EXACT($AA$10,AA11)*(EXACT($AB$10,AB11)))=TRUE,$AJ$7,IF(($AB$10-$AA$10=AB11-AA11),$AJ$4,IF(OR(EXACT($AA$10&gt;$AB$10,AA11&gt;AB11)*EXACT($AA$10=$AB$10,AA11=AB11)*EXACT($AA$10&lt;$AB$10,AA11&lt;AB11)),$AJ$2,0)))*2*2</f>
        <v>20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129</v>
      </c>
      <c r="AI11" s="35">
        <f>'8.Spieltag'!AK11</f>
        <v>20</v>
      </c>
      <c r="AJ11" s="30">
        <f t="shared" ref="AJ11" si="8">AG11+AH11</f>
        <v>189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9</v>
      </c>
      <c r="AH12" s="28">
        <f>'8.Spieltag'!AJ12</f>
        <v>99</v>
      </c>
      <c r="AI12" s="35">
        <f>'8.Spieltag'!AK12</f>
        <v>24</v>
      </c>
      <c r="AJ12" s="30">
        <f t="shared" ref="AJ12:AJ32" si="20">AG12+AH12</f>
        <v>108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15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123">
        <f t="shared" si="18"/>
        <v>20</v>
      </c>
      <c r="AD13" s="26"/>
      <c r="AE13" s="24"/>
      <c r="AF13" s="25"/>
      <c r="AG13" s="27">
        <f t="shared" si="19"/>
        <v>60</v>
      </c>
      <c r="AH13" s="28">
        <f>'8.Spieltag'!AJ13</f>
        <v>141</v>
      </c>
      <c r="AI13" s="35">
        <f>'8.Spieltag'!AK13</f>
        <v>15</v>
      </c>
      <c r="AJ13" s="30">
        <f t="shared" si="20"/>
        <v>201</v>
      </c>
      <c r="AK13" s="31">
        <f t="shared" si="21"/>
        <v>15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123">
        <f t="shared" si="18"/>
        <v>20</v>
      </c>
      <c r="AD14" s="26"/>
      <c r="AE14" s="24"/>
      <c r="AF14" s="25"/>
      <c r="AG14" s="27">
        <f t="shared" si="19"/>
        <v>60</v>
      </c>
      <c r="AH14" s="28">
        <f>'8.Spieltag'!AJ14</f>
        <v>136</v>
      </c>
      <c r="AI14" s="35">
        <f>'8.Spieltag'!AK14</f>
        <v>16</v>
      </c>
      <c r="AJ14" s="30">
        <f t="shared" si="20"/>
        <v>196</v>
      </c>
      <c r="AK14" s="31">
        <f t="shared" si="21"/>
        <v>16</v>
      </c>
    </row>
    <row r="15" spans="1:38" ht="24.9" customHeight="1" thickBot="1" x14ac:dyDescent="0.3">
      <c r="A15" s="35">
        <f t="shared" si="9"/>
        <v>7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123">
        <f t="shared" si="18"/>
        <v>20</v>
      </c>
      <c r="AD15" s="26"/>
      <c r="AE15" s="24"/>
      <c r="AF15" s="25"/>
      <c r="AG15" s="27">
        <f t="shared" si="19"/>
        <v>60</v>
      </c>
      <c r="AH15" s="28">
        <f>'8.Spieltag'!AJ15</f>
        <v>151</v>
      </c>
      <c r="AI15" s="35">
        <f>'8.Spieltag'!AK15</f>
        <v>7</v>
      </c>
      <c r="AJ15" s="30">
        <f t="shared" si="20"/>
        <v>211</v>
      </c>
      <c r="AK15" s="31">
        <f t="shared" si="21"/>
        <v>7</v>
      </c>
      <c r="AL15" s="1"/>
    </row>
    <row r="16" spans="1:38" ht="24.9" customHeight="1" thickBot="1" x14ac:dyDescent="0.3">
      <c r="A16" s="35">
        <f t="shared" si="9"/>
        <v>9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123">
        <f t="shared" si="18"/>
        <v>20</v>
      </c>
      <c r="AD16" s="26"/>
      <c r="AE16" s="24"/>
      <c r="AF16" s="25"/>
      <c r="AG16" s="27">
        <f t="shared" si="19"/>
        <v>60</v>
      </c>
      <c r="AH16" s="28">
        <f>'8.Spieltag'!AJ16</f>
        <v>148</v>
      </c>
      <c r="AI16" s="35">
        <f>'8.Spieltag'!AK16</f>
        <v>9</v>
      </c>
      <c r="AJ16" s="30">
        <f t="shared" si="20"/>
        <v>208</v>
      </c>
      <c r="AK16" s="31">
        <f t="shared" si="21"/>
        <v>9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123">
        <f t="shared" si="18"/>
        <v>20</v>
      </c>
      <c r="AD17" s="26"/>
      <c r="AE17" s="24"/>
      <c r="AF17" s="25"/>
      <c r="AG17" s="27">
        <f t="shared" si="19"/>
        <v>60</v>
      </c>
      <c r="AH17" s="28">
        <f>'8.Spieltag'!AJ17</f>
        <v>124</v>
      </c>
      <c r="AI17" s="35">
        <f>'8.Spieltag'!AK17</f>
        <v>22</v>
      </c>
      <c r="AJ17" s="30">
        <f t="shared" si="20"/>
        <v>184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123">
        <f t="shared" si="18"/>
        <v>20</v>
      </c>
      <c r="AD18" s="26"/>
      <c r="AE18" s="24"/>
      <c r="AF18" s="25"/>
      <c r="AG18" s="27">
        <f t="shared" si="19"/>
        <v>60</v>
      </c>
      <c r="AH18" s="28">
        <f>'8.Spieltag'!AJ18</f>
        <v>151</v>
      </c>
      <c r="AI18" s="35">
        <f>'8.Spieltag'!AK18</f>
        <v>7</v>
      </c>
      <c r="AJ18" s="30">
        <f t="shared" si="20"/>
        <v>211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123">
        <f t="shared" si="18"/>
        <v>20</v>
      </c>
      <c r="AD19" s="26"/>
      <c r="AE19" s="24"/>
      <c r="AF19" s="25"/>
      <c r="AG19" s="27">
        <f t="shared" si="19"/>
        <v>60</v>
      </c>
      <c r="AH19" s="28">
        <f>'8.Spieltag'!AJ19</f>
        <v>131</v>
      </c>
      <c r="AI19" s="35">
        <f>'8.Spieltag'!AK19</f>
        <v>19</v>
      </c>
      <c r="AJ19" s="30">
        <f t="shared" si="20"/>
        <v>191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123">
        <f t="shared" si="18"/>
        <v>20</v>
      </c>
      <c r="AD20" s="26"/>
      <c r="AE20" s="24"/>
      <c r="AF20" s="25"/>
      <c r="AG20" s="27">
        <f t="shared" si="19"/>
        <v>60</v>
      </c>
      <c r="AH20" s="28">
        <f>'8.Spieltag'!AJ20</f>
        <v>144</v>
      </c>
      <c r="AI20" s="35">
        <f>'8.Spieltag'!AK20</f>
        <v>13</v>
      </c>
      <c r="AJ20" s="30">
        <f t="shared" si="20"/>
        <v>204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123">
        <f t="shared" si="18"/>
        <v>20</v>
      </c>
      <c r="AD21" s="26"/>
      <c r="AE21" s="24"/>
      <c r="AF21" s="25"/>
      <c r="AG21" s="27">
        <f t="shared" si="19"/>
        <v>60</v>
      </c>
      <c r="AH21" s="28">
        <f>'8.Spieltag'!AJ21</f>
        <v>145</v>
      </c>
      <c r="AI21" s="35">
        <f>'8.Spieltag'!AK21</f>
        <v>12</v>
      </c>
      <c r="AJ21" s="30">
        <f t="shared" si="20"/>
        <v>205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6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123">
        <f t="shared" si="18"/>
        <v>20</v>
      </c>
      <c r="AD22" s="26"/>
      <c r="AE22" s="24"/>
      <c r="AF22" s="25"/>
      <c r="AG22" s="27">
        <f t="shared" si="19"/>
        <v>60</v>
      </c>
      <c r="AH22" s="28">
        <f>'8.Spieltag'!AJ22</f>
        <v>154</v>
      </c>
      <c r="AI22" s="35">
        <f>'8.Spieltag'!AK22</f>
        <v>6</v>
      </c>
      <c r="AJ22" s="30">
        <f t="shared" si="20"/>
        <v>214</v>
      </c>
      <c r="AK22" s="31">
        <f t="shared" si="21"/>
        <v>6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123">
        <f t="shared" si="18"/>
        <v>20</v>
      </c>
      <c r="AD23" s="26"/>
      <c r="AE23" s="24"/>
      <c r="AF23" s="25"/>
      <c r="AG23" s="27">
        <f t="shared" si="19"/>
        <v>60</v>
      </c>
      <c r="AH23" s="28">
        <f>'8.Spieltag'!AJ23</f>
        <v>147</v>
      </c>
      <c r="AI23" s="35">
        <f>'8.Spieltag'!AK23</f>
        <v>10</v>
      </c>
      <c r="AJ23" s="30">
        <f t="shared" si="20"/>
        <v>207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123">
        <f t="shared" si="18"/>
        <v>20</v>
      </c>
      <c r="AD24" s="26"/>
      <c r="AE24" s="24"/>
      <c r="AF24" s="25"/>
      <c r="AG24" s="27">
        <f t="shared" si="19"/>
        <v>60</v>
      </c>
      <c r="AH24" s="28">
        <f>'8.Spieltag'!AJ24</f>
        <v>168</v>
      </c>
      <c r="AI24" s="35">
        <f>'8.Spieltag'!AK24</f>
        <v>1</v>
      </c>
      <c r="AJ24" s="30">
        <f t="shared" si="20"/>
        <v>228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123">
        <f t="shared" si="18"/>
        <v>20</v>
      </c>
      <c r="AD25" s="26"/>
      <c r="AE25" s="24"/>
      <c r="AF25" s="25"/>
      <c r="AG25" s="27">
        <f t="shared" si="19"/>
        <v>60</v>
      </c>
      <c r="AH25" s="28">
        <f>'8.Spieltag'!AJ25</f>
        <v>119</v>
      </c>
      <c r="AI25" s="35">
        <f>'8.Spieltag'!AK25</f>
        <v>23</v>
      </c>
      <c r="AJ25" s="30">
        <f t="shared" si="20"/>
        <v>179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123">
        <f t="shared" si="18"/>
        <v>20</v>
      </c>
      <c r="AD26" s="26"/>
      <c r="AE26" s="24"/>
      <c r="AF26" s="25"/>
      <c r="AG26" s="27">
        <f t="shared" si="19"/>
        <v>60</v>
      </c>
      <c r="AH26" s="28">
        <f>'8.Spieltag'!AJ26</f>
        <v>134</v>
      </c>
      <c r="AI26" s="35">
        <f>'8.Spieltag'!AK26</f>
        <v>17</v>
      </c>
      <c r="AJ26" s="30">
        <f t="shared" si="20"/>
        <v>194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123">
        <f t="shared" si="18"/>
        <v>20</v>
      </c>
      <c r="AD27" s="26"/>
      <c r="AE27" s="24"/>
      <c r="AF27" s="25"/>
      <c r="AG27" s="27">
        <f t="shared" si="19"/>
        <v>60</v>
      </c>
      <c r="AH27" s="28">
        <f>'8.Spieltag'!AJ27</f>
        <v>146</v>
      </c>
      <c r="AI27" s="35">
        <f>'8.Spieltag'!AK27</f>
        <v>11</v>
      </c>
      <c r="AJ27" s="30">
        <f t="shared" si="20"/>
        <v>206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123">
        <f t="shared" si="18"/>
        <v>20</v>
      </c>
      <c r="AD28" s="26"/>
      <c r="AE28" s="24"/>
      <c r="AF28" s="25"/>
      <c r="AG28" s="27">
        <f t="shared" si="19"/>
        <v>60</v>
      </c>
      <c r="AH28" s="28">
        <f>'8.Spieltag'!AJ28</f>
        <v>127</v>
      </c>
      <c r="AI28" s="35">
        <f>'8.Spieltag'!AK28</f>
        <v>21</v>
      </c>
      <c r="AJ28" s="30">
        <f t="shared" si="20"/>
        <v>187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123">
        <f t="shared" si="18"/>
        <v>20</v>
      </c>
      <c r="AD29" s="26"/>
      <c r="AE29" s="24"/>
      <c r="AF29" s="25"/>
      <c r="AG29" s="27">
        <f t="shared" si="19"/>
        <v>60</v>
      </c>
      <c r="AH29" s="28">
        <f>'8.Spieltag'!AJ29</f>
        <v>156</v>
      </c>
      <c r="AI29" s="35">
        <f>'8.Spieltag'!AK29</f>
        <v>4</v>
      </c>
      <c r="AJ29" s="30">
        <f t="shared" si="20"/>
        <v>216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123">
        <f t="shared" si="18"/>
        <v>20</v>
      </c>
      <c r="AD30" s="26"/>
      <c r="AE30" s="24"/>
      <c r="AF30" s="25"/>
      <c r="AG30" s="27">
        <f t="shared" si="19"/>
        <v>60</v>
      </c>
      <c r="AH30" s="28">
        <f>'8.Spieltag'!AJ30</f>
        <v>159</v>
      </c>
      <c r="AI30" s="35">
        <f>'8.Spieltag'!AK30</f>
        <v>3</v>
      </c>
      <c r="AJ30" s="30">
        <f t="shared" si="20"/>
        <v>219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13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123">
        <f t="shared" si="18"/>
        <v>20</v>
      </c>
      <c r="AD31" s="26"/>
      <c r="AE31" s="24"/>
      <c r="AF31" s="25"/>
      <c r="AG31" s="27">
        <f t="shared" si="19"/>
        <v>60</v>
      </c>
      <c r="AH31" s="28">
        <f>'8.Spieltag'!AJ31</f>
        <v>144</v>
      </c>
      <c r="AI31" s="35">
        <f>'8.Spieltag'!AK31</f>
        <v>13</v>
      </c>
      <c r="AJ31" s="30">
        <f t="shared" si="20"/>
        <v>204</v>
      </c>
      <c r="AK31" s="31">
        <f t="shared" si="21"/>
        <v>13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123">
        <f t="shared" si="18"/>
        <v>20</v>
      </c>
      <c r="AD32" s="26"/>
      <c r="AE32" s="24"/>
      <c r="AF32" s="25"/>
      <c r="AG32" s="27">
        <f t="shared" si="19"/>
        <v>60</v>
      </c>
      <c r="AH32" s="28">
        <f>'8.Spieltag'!AJ32</f>
        <v>156</v>
      </c>
      <c r="AI32" s="35">
        <f>'8.Spieltag'!AK32</f>
        <v>4</v>
      </c>
      <c r="AJ32" s="30">
        <f t="shared" si="20"/>
        <v>216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18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123">
        <f t="shared" si="18"/>
        <v>20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132</v>
      </c>
      <c r="AI33" s="35">
        <f>'8.Spieltag'!AK33</f>
        <v>18</v>
      </c>
      <c r="AJ33" s="30">
        <f t="shared" ref="AJ33" si="31">AG33+AH33</f>
        <v>192</v>
      </c>
      <c r="AK33" s="31">
        <f t="shared" si="21"/>
        <v>18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123">
        <f t="shared" si="18"/>
        <v>20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161</v>
      </c>
      <c r="AI34" s="35">
        <f>'8.Spieltag'!AK34</f>
        <v>2</v>
      </c>
      <c r="AJ34" s="30">
        <f t="shared" ref="AJ34" si="42">AG34+AH34</f>
        <v>221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8" priority="17">
      <formula>($AG11&gt;40)</formula>
    </cfRule>
  </conditionalFormatting>
  <conditionalFormatting sqref="B31:B32">
    <cfRule type="expression" dxfId="137" priority="8">
      <formula>($AG31&gt;40)</formula>
    </cfRule>
  </conditionalFormatting>
  <conditionalFormatting sqref="B33:B34">
    <cfRule type="expression" dxfId="136" priority="6">
      <formula>($AG33&gt;40)</formula>
    </cfRule>
  </conditionalFormatting>
  <conditionalFormatting sqref="AG1:AG1048576">
    <cfRule type="top10" dxfId="1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189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102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'8.Spieltag'!AJ13</f>
        <v>141</v>
      </c>
      <c r="AI13" s="35">
        <f>'8.Spieltag'!AK13</f>
        <v>15</v>
      </c>
      <c r="AJ13" s="30">
        <f t="shared" si="21"/>
        <v>201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'8.Spieltag'!AJ14</f>
        <v>136</v>
      </c>
      <c r="AI14" s="35">
        <f>'8.Spieltag'!AK14</f>
        <v>16</v>
      </c>
      <c r="AJ14" s="30">
        <f t="shared" si="21"/>
        <v>196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'8.Spieltag'!AJ15</f>
        <v>151</v>
      </c>
      <c r="AI15" s="35">
        <f>'8.Spieltag'!AK15</f>
        <v>7</v>
      </c>
      <c r="AJ15" s="30">
        <f t="shared" si="21"/>
        <v>211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'8.Spieltag'!AJ16</f>
        <v>148</v>
      </c>
      <c r="AI16" s="35">
        <f>'8.Spieltag'!AK16</f>
        <v>9</v>
      </c>
      <c r="AJ16" s="30">
        <f t="shared" si="21"/>
        <v>208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'8.Spieltag'!AJ17</f>
        <v>124</v>
      </c>
      <c r="AI17" s="35">
        <f>'8.Spieltag'!AK17</f>
        <v>22</v>
      </c>
      <c r="AJ17" s="30">
        <f t="shared" si="21"/>
        <v>184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'8.Spieltag'!AJ18</f>
        <v>151</v>
      </c>
      <c r="AI18" s="35">
        <f>'8.Spieltag'!AK18</f>
        <v>7</v>
      </c>
      <c r="AJ18" s="30">
        <f t="shared" si="21"/>
        <v>211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'8.Spieltag'!AJ19</f>
        <v>131</v>
      </c>
      <c r="AI19" s="35">
        <f>'8.Spieltag'!AK19</f>
        <v>19</v>
      </c>
      <c r="AJ19" s="30">
        <f t="shared" si="21"/>
        <v>191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'8.Spieltag'!AJ20</f>
        <v>144</v>
      </c>
      <c r="AI20" s="35">
        <f>'8.Spieltag'!AK20</f>
        <v>13</v>
      </c>
      <c r="AJ20" s="30">
        <f t="shared" si="21"/>
        <v>204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'8.Spieltag'!AJ21</f>
        <v>145</v>
      </c>
      <c r="AI21" s="35">
        <f>'8.Spieltag'!AK21</f>
        <v>12</v>
      </c>
      <c r="AJ21" s="30">
        <f t="shared" si="21"/>
        <v>205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'8.Spieltag'!AJ22</f>
        <v>154</v>
      </c>
      <c r="AI22" s="35">
        <f>'8.Spieltag'!AK22</f>
        <v>6</v>
      </c>
      <c r="AJ22" s="30">
        <f t="shared" si="21"/>
        <v>214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'8.Spieltag'!AJ23</f>
        <v>147</v>
      </c>
      <c r="AI23" s="35">
        <f>'8.Spieltag'!AK23</f>
        <v>10</v>
      </c>
      <c r="AJ23" s="30">
        <f t="shared" si="21"/>
        <v>207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'8.Spieltag'!AJ24</f>
        <v>168</v>
      </c>
      <c r="AI24" s="35">
        <f>'8.Spieltag'!AK24</f>
        <v>1</v>
      </c>
      <c r="AJ24" s="30">
        <f t="shared" si="21"/>
        <v>228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'8.Spieltag'!AJ25</f>
        <v>119</v>
      </c>
      <c r="AI25" s="35">
        <f>'8.Spieltag'!AK25</f>
        <v>23</v>
      </c>
      <c r="AJ25" s="30">
        <f t="shared" si="21"/>
        <v>179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'8.Spieltag'!AJ26</f>
        <v>134</v>
      </c>
      <c r="AI26" s="35">
        <f>'8.Spieltag'!AK26</f>
        <v>17</v>
      </c>
      <c r="AJ26" s="30">
        <f t="shared" si="21"/>
        <v>194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'8.Spieltag'!AJ27</f>
        <v>146</v>
      </c>
      <c r="AI27" s="35">
        <f>'8.Spieltag'!AK27</f>
        <v>11</v>
      </c>
      <c r="AJ27" s="30">
        <f t="shared" si="21"/>
        <v>206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'8.Spieltag'!AJ28</f>
        <v>127</v>
      </c>
      <c r="AI28" s="35">
        <f>'8.Spieltag'!AK28</f>
        <v>21</v>
      </c>
      <c r="AJ28" s="30">
        <f t="shared" si="21"/>
        <v>187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'8.Spieltag'!AJ29</f>
        <v>156</v>
      </c>
      <c r="AI29" s="35">
        <f>'8.Spieltag'!AK29</f>
        <v>4</v>
      </c>
      <c r="AJ29" s="30">
        <f t="shared" si="21"/>
        <v>216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'8.Spieltag'!AJ30</f>
        <v>159</v>
      </c>
      <c r="AI30" s="35">
        <f>'8.Spieltag'!AK30</f>
        <v>3</v>
      </c>
      <c r="AJ30" s="30">
        <f t="shared" si="21"/>
        <v>219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'8.Spieltag'!AJ31</f>
        <v>144</v>
      </c>
      <c r="AI31" s="35">
        <f>'8.Spieltag'!AK31</f>
        <v>13</v>
      </c>
      <c r="AJ31" s="30">
        <f t="shared" si="21"/>
        <v>204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'8.Spieltag'!AJ32</f>
        <v>156</v>
      </c>
      <c r="AI32" s="35">
        <f>'8.Spieltag'!AK32</f>
        <v>4</v>
      </c>
      <c r="AJ32" s="30">
        <f t="shared" si="21"/>
        <v>216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'8.Spieltag'!AJ33</f>
        <v>132</v>
      </c>
      <c r="AI33" s="35">
        <f>'8.Spieltag'!AK33</f>
        <v>18</v>
      </c>
      <c r="AJ33" s="30">
        <f t="shared" ref="AJ33" si="32">AG33+AH33</f>
        <v>192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3">AK34</f>
        <v>2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'8.Spieltag'!AJ34</f>
        <v>161</v>
      </c>
      <c r="AI34" s="35">
        <f>'8.Spieltag'!AK34</f>
        <v>2</v>
      </c>
      <c r="AJ34" s="30">
        <f t="shared" ref="AJ34" si="43">AG34+AH34</f>
        <v>221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4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129</v>
      </c>
      <c r="AI11" s="35">
        <f>'8.Spieltag'!AK11</f>
        <v>20</v>
      </c>
      <c r="AJ11" s="30">
        <f t="shared" ref="AJ11" si="8">AG11+AH11</f>
        <v>189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99</v>
      </c>
      <c r="AI12" s="35">
        <f>'8.Spieltag'!AK12</f>
        <v>24</v>
      </c>
      <c r="AJ12" s="30">
        <f t="shared" ref="AJ12:AJ32" si="20">AG12+AH12</f>
        <v>102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15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141</v>
      </c>
      <c r="AI13" s="35">
        <f>'8.Spieltag'!AK13</f>
        <v>15</v>
      </c>
      <c r="AJ13" s="30">
        <f t="shared" si="20"/>
        <v>201</v>
      </c>
      <c r="AK13" s="31">
        <f t="shared" si="21"/>
        <v>15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136</v>
      </c>
      <c r="AI14" s="35">
        <f>'8.Spieltag'!AK14</f>
        <v>16</v>
      </c>
      <c r="AJ14" s="30">
        <f t="shared" si="20"/>
        <v>196</v>
      </c>
      <c r="AK14" s="31">
        <f t="shared" si="21"/>
        <v>16</v>
      </c>
    </row>
    <row r="15" spans="1:38" ht="24.9" customHeight="1" thickBot="1" x14ac:dyDescent="0.3">
      <c r="A15" s="35">
        <f t="shared" si="9"/>
        <v>7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151</v>
      </c>
      <c r="AI15" s="35">
        <f>'8.Spieltag'!AK15</f>
        <v>7</v>
      </c>
      <c r="AJ15" s="30">
        <f t="shared" si="20"/>
        <v>211</v>
      </c>
      <c r="AK15" s="31">
        <f t="shared" si="21"/>
        <v>7</v>
      </c>
      <c r="AL15" s="1"/>
    </row>
    <row r="16" spans="1:38" ht="24.9" customHeight="1" thickBot="1" x14ac:dyDescent="0.3">
      <c r="A16" s="35">
        <f t="shared" si="9"/>
        <v>9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148</v>
      </c>
      <c r="AI16" s="35">
        <f>'8.Spieltag'!AK16</f>
        <v>9</v>
      </c>
      <c r="AJ16" s="30">
        <f t="shared" si="20"/>
        <v>208</v>
      </c>
      <c r="AK16" s="31">
        <f t="shared" si="21"/>
        <v>9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124</v>
      </c>
      <c r="AI17" s="35">
        <f>'8.Spieltag'!AK17</f>
        <v>22</v>
      </c>
      <c r="AJ17" s="30">
        <f t="shared" si="20"/>
        <v>184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151</v>
      </c>
      <c r="AI18" s="35">
        <f>'8.Spieltag'!AK18</f>
        <v>7</v>
      </c>
      <c r="AJ18" s="30">
        <f t="shared" si="20"/>
        <v>211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131</v>
      </c>
      <c r="AI19" s="35">
        <f>'8.Spieltag'!AK19</f>
        <v>19</v>
      </c>
      <c r="AJ19" s="30">
        <f t="shared" si="20"/>
        <v>191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144</v>
      </c>
      <c r="AI20" s="35">
        <f>'8.Spieltag'!AK20</f>
        <v>13</v>
      </c>
      <c r="AJ20" s="30">
        <f t="shared" si="20"/>
        <v>204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145</v>
      </c>
      <c r="AI21" s="35">
        <f>'8.Spieltag'!AK21</f>
        <v>12</v>
      </c>
      <c r="AJ21" s="30">
        <f t="shared" si="20"/>
        <v>205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6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154</v>
      </c>
      <c r="AI22" s="35">
        <f>'8.Spieltag'!AK22</f>
        <v>6</v>
      </c>
      <c r="AJ22" s="30">
        <f t="shared" si="20"/>
        <v>214</v>
      </c>
      <c r="AK22" s="31">
        <f t="shared" si="21"/>
        <v>6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147</v>
      </c>
      <c r="AI23" s="35">
        <f>'8.Spieltag'!AK23</f>
        <v>10</v>
      </c>
      <c r="AJ23" s="30">
        <f t="shared" si="20"/>
        <v>207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168</v>
      </c>
      <c r="AI24" s="35">
        <f>'8.Spieltag'!AK24</f>
        <v>1</v>
      </c>
      <c r="AJ24" s="30">
        <f t="shared" si="20"/>
        <v>228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119</v>
      </c>
      <c r="AI25" s="35">
        <f>'8.Spieltag'!AK25</f>
        <v>23</v>
      </c>
      <c r="AJ25" s="30">
        <f t="shared" si="20"/>
        <v>179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134</v>
      </c>
      <c r="AI26" s="35">
        <f>'8.Spieltag'!AK26</f>
        <v>17</v>
      </c>
      <c r="AJ26" s="30">
        <f t="shared" si="20"/>
        <v>194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146</v>
      </c>
      <c r="AI27" s="35">
        <f>'8.Spieltag'!AK27</f>
        <v>11</v>
      </c>
      <c r="AJ27" s="30">
        <f t="shared" si="20"/>
        <v>206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127</v>
      </c>
      <c r="AI28" s="35">
        <f>'8.Spieltag'!AK28</f>
        <v>21</v>
      </c>
      <c r="AJ28" s="30">
        <f t="shared" si="20"/>
        <v>187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156</v>
      </c>
      <c r="AI29" s="35">
        <f>'8.Spieltag'!AK29</f>
        <v>4</v>
      </c>
      <c r="AJ29" s="30">
        <f t="shared" si="20"/>
        <v>216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159</v>
      </c>
      <c r="AI30" s="35">
        <f>'8.Spieltag'!AK30</f>
        <v>3</v>
      </c>
      <c r="AJ30" s="30">
        <f t="shared" si="20"/>
        <v>219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13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144</v>
      </c>
      <c r="AI31" s="35">
        <f>'8.Spieltag'!AK31</f>
        <v>13</v>
      </c>
      <c r="AJ31" s="30">
        <f t="shared" si="20"/>
        <v>204</v>
      </c>
      <c r="AK31" s="31">
        <f t="shared" si="21"/>
        <v>13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156</v>
      </c>
      <c r="AI32" s="35">
        <f>'8.Spieltag'!AK32</f>
        <v>4</v>
      </c>
      <c r="AJ32" s="30">
        <f t="shared" si="20"/>
        <v>216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18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132</v>
      </c>
      <c r="AI33" s="35">
        <f>'8.Spieltag'!AK33</f>
        <v>18</v>
      </c>
      <c r="AJ33" s="30">
        <f t="shared" ref="AJ33" si="31">AG33+AH33</f>
        <v>192</v>
      </c>
      <c r="AK33" s="31">
        <f t="shared" si="21"/>
        <v>18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161</v>
      </c>
      <c r="AI34" s="35">
        <f>'8.Spieltag'!AK34</f>
        <v>2</v>
      </c>
      <c r="AJ34" s="30">
        <f t="shared" ref="AJ34" si="42">AG34+AH34</f>
        <v>221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22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129</v>
      </c>
      <c r="AI11" s="35">
        <f>'8.Spieltag'!AK11</f>
        <v>20</v>
      </c>
      <c r="AJ11" s="30">
        <f t="shared" ref="AJ11" si="8">AG11+AH11</f>
        <v>189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99</v>
      </c>
      <c r="AI12" s="35">
        <f>'8.Spieltag'!AK12</f>
        <v>24</v>
      </c>
      <c r="AJ12" s="30">
        <f t="shared" ref="AJ12:AJ32" si="20">AG12+AH12</f>
        <v>102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15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141</v>
      </c>
      <c r="AI13" s="35">
        <f>'8.Spieltag'!AK13</f>
        <v>15</v>
      </c>
      <c r="AJ13" s="30">
        <f t="shared" si="20"/>
        <v>201</v>
      </c>
      <c r="AK13" s="31">
        <f t="shared" si="21"/>
        <v>15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136</v>
      </c>
      <c r="AI14" s="35">
        <f>'8.Spieltag'!AK14</f>
        <v>16</v>
      </c>
      <c r="AJ14" s="30">
        <f t="shared" si="20"/>
        <v>196</v>
      </c>
      <c r="AK14" s="31">
        <f t="shared" si="21"/>
        <v>16</v>
      </c>
    </row>
    <row r="15" spans="1:38" ht="24.9" customHeight="1" thickBot="1" x14ac:dyDescent="0.3">
      <c r="A15" s="35">
        <f t="shared" si="9"/>
        <v>7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151</v>
      </c>
      <c r="AI15" s="35">
        <f>'8.Spieltag'!AK15</f>
        <v>7</v>
      </c>
      <c r="AJ15" s="30">
        <f t="shared" si="20"/>
        <v>211</v>
      </c>
      <c r="AK15" s="31">
        <f t="shared" si="21"/>
        <v>7</v>
      </c>
      <c r="AL15" s="1"/>
    </row>
    <row r="16" spans="1:38" ht="24.9" customHeight="1" thickBot="1" x14ac:dyDescent="0.3">
      <c r="A16" s="35">
        <f t="shared" si="9"/>
        <v>9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148</v>
      </c>
      <c r="AI16" s="35">
        <f>'8.Spieltag'!AK16</f>
        <v>9</v>
      </c>
      <c r="AJ16" s="30">
        <f t="shared" si="20"/>
        <v>208</v>
      </c>
      <c r="AK16" s="31">
        <f t="shared" si="21"/>
        <v>9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124</v>
      </c>
      <c r="AI17" s="35">
        <f>'8.Spieltag'!AK17</f>
        <v>22</v>
      </c>
      <c r="AJ17" s="30">
        <f t="shared" si="20"/>
        <v>184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151</v>
      </c>
      <c r="AI18" s="35">
        <f>'8.Spieltag'!AK18</f>
        <v>7</v>
      </c>
      <c r="AJ18" s="30">
        <f t="shared" si="20"/>
        <v>211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131</v>
      </c>
      <c r="AI19" s="35">
        <f>'8.Spieltag'!AK19</f>
        <v>19</v>
      </c>
      <c r="AJ19" s="30">
        <f t="shared" si="20"/>
        <v>191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13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144</v>
      </c>
      <c r="AI20" s="35">
        <f>'8.Spieltag'!AK20</f>
        <v>13</v>
      </c>
      <c r="AJ20" s="30">
        <f t="shared" si="20"/>
        <v>204</v>
      </c>
      <c r="AK20" s="31">
        <f t="shared" si="21"/>
        <v>13</v>
      </c>
      <c r="AL20" s="1"/>
    </row>
    <row r="21" spans="1:38" ht="24.9" customHeight="1" thickBot="1" x14ac:dyDescent="0.3">
      <c r="A21" s="35">
        <f t="shared" si="9"/>
        <v>12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145</v>
      </c>
      <c r="AI21" s="35">
        <f>'8.Spieltag'!AK21</f>
        <v>12</v>
      </c>
      <c r="AJ21" s="30">
        <f t="shared" si="20"/>
        <v>205</v>
      </c>
      <c r="AK21" s="31">
        <f t="shared" si="21"/>
        <v>12</v>
      </c>
      <c r="AL21" s="1"/>
    </row>
    <row r="22" spans="1:38" ht="24.9" customHeight="1" thickBot="1" x14ac:dyDescent="0.3">
      <c r="A22" s="35">
        <f t="shared" si="9"/>
        <v>6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154</v>
      </c>
      <c r="AI22" s="35">
        <f>'8.Spieltag'!AK22</f>
        <v>6</v>
      </c>
      <c r="AJ22" s="30">
        <f t="shared" si="20"/>
        <v>214</v>
      </c>
      <c r="AK22" s="31">
        <f t="shared" si="21"/>
        <v>6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147</v>
      </c>
      <c r="AI23" s="35">
        <f>'8.Spieltag'!AK23</f>
        <v>10</v>
      </c>
      <c r="AJ23" s="30">
        <f t="shared" si="20"/>
        <v>207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168</v>
      </c>
      <c r="AI24" s="35">
        <f>'8.Spieltag'!AK24</f>
        <v>1</v>
      </c>
      <c r="AJ24" s="30">
        <f t="shared" si="20"/>
        <v>228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119</v>
      </c>
      <c r="AI25" s="35">
        <f>'8.Spieltag'!AK25</f>
        <v>23</v>
      </c>
      <c r="AJ25" s="30">
        <f t="shared" si="20"/>
        <v>179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134</v>
      </c>
      <c r="AI26" s="35">
        <f>'8.Spieltag'!AK26</f>
        <v>17</v>
      </c>
      <c r="AJ26" s="30">
        <f t="shared" si="20"/>
        <v>194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146</v>
      </c>
      <c r="AI27" s="35">
        <f>'8.Spieltag'!AK27</f>
        <v>11</v>
      </c>
      <c r="AJ27" s="30">
        <f t="shared" si="20"/>
        <v>206</v>
      </c>
      <c r="AK27" s="31">
        <f t="shared" si="21"/>
        <v>11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127</v>
      </c>
      <c r="AI28" s="35">
        <f>'8.Spieltag'!AK28</f>
        <v>21</v>
      </c>
      <c r="AJ28" s="30">
        <f t="shared" si="20"/>
        <v>187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156</v>
      </c>
      <c r="AI29" s="35">
        <f>'8.Spieltag'!AK29</f>
        <v>4</v>
      </c>
      <c r="AJ29" s="30">
        <f t="shared" si="20"/>
        <v>216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3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159</v>
      </c>
      <c r="AI30" s="35">
        <f>'8.Spieltag'!AK30</f>
        <v>3</v>
      </c>
      <c r="AJ30" s="30">
        <f t="shared" si="20"/>
        <v>219</v>
      </c>
      <c r="AK30" s="31">
        <f t="shared" si="21"/>
        <v>3</v>
      </c>
      <c r="AL30" s="1"/>
    </row>
    <row r="31" spans="1:38" ht="28.2" customHeight="1" thickBot="1" x14ac:dyDescent="0.3">
      <c r="A31" s="35">
        <f t="shared" si="9"/>
        <v>13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144</v>
      </c>
      <c r="AI31" s="35">
        <f>'8.Spieltag'!AK31</f>
        <v>13</v>
      </c>
      <c r="AJ31" s="30">
        <f t="shared" si="20"/>
        <v>204</v>
      </c>
      <c r="AK31" s="31">
        <f t="shared" si="21"/>
        <v>13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156</v>
      </c>
      <c r="AI32" s="35">
        <f>'8.Spieltag'!AK32</f>
        <v>4</v>
      </c>
      <c r="AJ32" s="30">
        <f t="shared" si="20"/>
        <v>216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18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132</v>
      </c>
      <c r="AI33" s="35">
        <f>'8.Spieltag'!AK33</f>
        <v>18</v>
      </c>
      <c r="AJ33" s="30">
        <f t="shared" ref="AJ33" si="31">AG33+AH33</f>
        <v>192</v>
      </c>
      <c r="AK33" s="31">
        <f t="shared" si="21"/>
        <v>18</v>
      </c>
      <c r="AL33" s="1"/>
    </row>
    <row r="34" spans="1:38" ht="28.2" customHeight="1" thickBot="1" x14ac:dyDescent="0.3">
      <c r="A34" s="35">
        <f t="shared" ref="A34" si="32">AK34</f>
        <v>2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161</v>
      </c>
      <c r="AI34" s="35">
        <f>'8.Spieltag'!AK34</f>
        <v>2</v>
      </c>
      <c r="AJ34" s="30">
        <f t="shared" ref="AJ34" si="42">AG34+AH34</f>
        <v>221</v>
      </c>
      <c r="AK34" s="31">
        <f t="shared" si="21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4" priority="17">
      <formula>($AG11&gt;40)</formula>
    </cfRule>
  </conditionalFormatting>
  <conditionalFormatting sqref="B31:B32">
    <cfRule type="expression" dxfId="113" priority="8">
      <formula>($AG31&gt;40)</formula>
    </cfRule>
  </conditionalFormatting>
  <conditionalFormatting sqref="B33:B34">
    <cfRule type="expression" dxfId="112" priority="6">
      <formula>($AG33&gt;40)</formula>
    </cfRule>
  </conditionalFormatting>
  <conditionalFormatting sqref="AG1:AG1048576">
    <cfRule type="top10" dxfId="11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64" priority="17">
      <formula>($AG11&gt;40)</formula>
    </cfRule>
  </conditionalFormatting>
  <conditionalFormatting sqref="C1:C2 F1:AC2">
    <cfRule type="containsText" dxfId="63" priority="10" operator="containsText" text="Schalke 04">
      <formula>NOT(ISERROR(SEARCH("Schalke 04",C1)))</formula>
    </cfRule>
    <cfRule type="cellIs" dxfId="62" priority="11" operator="equal">
      <formula>"Schalke 04"</formula>
    </cfRule>
  </conditionalFormatting>
  <conditionalFormatting sqref="B31:B32">
    <cfRule type="expression" dxfId="61" priority="8">
      <formula>($AG31&gt;40)</formula>
    </cfRule>
  </conditionalFormatting>
  <conditionalFormatting sqref="B33:B34">
    <cfRule type="expression" dxfId="60" priority="6">
      <formula>($AG33&gt;40)</formula>
    </cfRule>
  </conditionalFormatting>
  <conditionalFormatting sqref="AG1:AG1048576">
    <cfRule type="top10" dxfId="5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129</v>
      </c>
      <c r="AI11" s="35">
        <f>'8.Spieltag'!AK11</f>
        <v>20</v>
      </c>
      <c r="AJ11" s="30">
        <f t="shared" ref="AJ11" si="9">AG11+AH11</f>
        <v>174</v>
      </c>
      <c r="AK11" s="31">
        <f>RANK(AJ11,$AJ$11:$AJ$34)</f>
        <v>20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99</v>
      </c>
      <c r="AI12" s="35">
        <f>'8.Spieltag'!AK12</f>
        <v>24</v>
      </c>
      <c r="AJ12" s="30">
        <f t="shared" ref="AJ12:AJ32" si="21">AG12+AH12</f>
        <v>144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141</v>
      </c>
      <c r="AI13" s="35">
        <f>'8.Spieltag'!AK13</f>
        <v>15</v>
      </c>
      <c r="AJ13" s="30">
        <f t="shared" si="21"/>
        <v>186</v>
      </c>
      <c r="AK13" s="31">
        <f t="shared" si="22"/>
        <v>15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136</v>
      </c>
      <c r="AI14" s="35">
        <f>'8.Spieltag'!AK14</f>
        <v>16</v>
      </c>
      <c r="AJ14" s="30">
        <f t="shared" si="21"/>
        <v>181</v>
      </c>
      <c r="AK14" s="31">
        <f t="shared" si="22"/>
        <v>16</v>
      </c>
    </row>
    <row r="15" spans="1:38" ht="24.9" customHeight="1" thickBot="1" x14ac:dyDescent="0.3">
      <c r="A15" s="35">
        <f t="shared" si="10"/>
        <v>7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151</v>
      </c>
      <c r="AI15" s="35">
        <f>'8.Spieltag'!AK15</f>
        <v>7</v>
      </c>
      <c r="AJ15" s="30">
        <f t="shared" si="21"/>
        <v>196</v>
      </c>
      <c r="AK15" s="31">
        <f t="shared" si="22"/>
        <v>7</v>
      </c>
      <c r="AL15" s="1"/>
    </row>
    <row r="16" spans="1:38" ht="24.9" customHeight="1" thickBot="1" x14ac:dyDescent="0.3">
      <c r="A16" s="35">
        <f t="shared" si="10"/>
        <v>9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148</v>
      </c>
      <c r="AI16" s="35">
        <f>'8.Spieltag'!AK16</f>
        <v>9</v>
      </c>
      <c r="AJ16" s="30">
        <f t="shared" si="21"/>
        <v>193</v>
      </c>
      <c r="AK16" s="31">
        <f t="shared" si="22"/>
        <v>9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124</v>
      </c>
      <c r="AI17" s="35">
        <f>'8.Spieltag'!AK17</f>
        <v>22</v>
      </c>
      <c r="AJ17" s="30">
        <f t="shared" si="21"/>
        <v>169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7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151</v>
      </c>
      <c r="AI18" s="35">
        <f>'8.Spieltag'!AK18</f>
        <v>7</v>
      </c>
      <c r="AJ18" s="30">
        <f t="shared" si="21"/>
        <v>196</v>
      </c>
      <c r="AK18" s="31">
        <f t="shared" si="22"/>
        <v>7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131</v>
      </c>
      <c r="AI19" s="35">
        <f>'8.Spieltag'!AK19</f>
        <v>19</v>
      </c>
      <c r="AJ19" s="30">
        <f t="shared" si="21"/>
        <v>176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13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144</v>
      </c>
      <c r="AI20" s="35">
        <f>'8.Spieltag'!AK20</f>
        <v>13</v>
      </c>
      <c r="AJ20" s="30">
        <f t="shared" si="21"/>
        <v>189</v>
      </c>
      <c r="AK20" s="31">
        <f t="shared" si="22"/>
        <v>13</v>
      </c>
      <c r="AL20" s="1"/>
    </row>
    <row r="21" spans="1:38" ht="24.9" customHeight="1" thickBot="1" x14ac:dyDescent="0.3">
      <c r="A21" s="35">
        <f t="shared" si="10"/>
        <v>12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145</v>
      </c>
      <c r="AI21" s="35">
        <f>'8.Spieltag'!AK21</f>
        <v>12</v>
      </c>
      <c r="AJ21" s="30">
        <f t="shared" si="21"/>
        <v>190</v>
      </c>
      <c r="AK21" s="31">
        <f t="shared" si="22"/>
        <v>12</v>
      </c>
      <c r="AL21" s="1"/>
    </row>
    <row r="22" spans="1:38" ht="24.9" customHeight="1" thickBot="1" x14ac:dyDescent="0.3">
      <c r="A22" s="35">
        <f t="shared" si="10"/>
        <v>6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154</v>
      </c>
      <c r="AI22" s="35">
        <f>'8.Spieltag'!AK22</f>
        <v>6</v>
      </c>
      <c r="AJ22" s="30">
        <f t="shared" si="21"/>
        <v>199</v>
      </c>
      <c r="AK22" s="31">
        <f t="shared" si="22"/>
        <v>6</v>
      </c>
      <c r="AL22" s="1"/>
    </row>
    <row r="23" spans="1:38" ht="24.9" customHeight="1" thickBot="1" x14ac:dyDescent="0.3">
      <c r="A23" s="35">
        <f t="shared" si="10"/>
        <v>10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147</v>
      </c>
      <c r="AI23" s="35">
        <f>'8.Spieltag'!AK23</f>
        <v>10</v>
      </c>
      <c r="AJ23" s="30">
        <f t="shared" si="21"/>
        <v>192</v>
      </c>
      <c r="AK23" s="31">
        <f t="shared" si="22"/>
        <v>10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168</v>
      </c>
      <c r="AI24" s="35">
        <f>'8.Spieltag'!AK24</f>
        <v>1</v>
      </c>
      <c r="AJ24" s="30">
        <f t="shared" si="21"/>
        <v>213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23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119</v>
      </c>
      <c r="AI25" s="35">
        <f>'8.Spieltag'!AK25</f>
        <v>23</v>
      </c>
      <c r="AJ25" s="30">
        <f t="shared" si="21"/>
        <v>164</v>
      </c>
      <c r="AK25" s="31">
        <f t="shared" si="22"/>
        <v>23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134</v>
      </c>
      <c r="AI26" s="35">
        <f>'8.Spieltag'!AK26</f>
        <v>17</v>
      </c>
      <c r="AJ26" s="30">
        <f t="shared" si="21"/>
        <v>179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146</v>
      </c>
      <c r="AI27" s="35">
        <f>'8.Spieltag'!AK27</f>
        <v>11</v>
      </c>
      <c r="AJ27" s="30">
        <f t="shared" si="21"/>
        <v>191</v>
      </c>
      <c r="AK27" s="31">
        <f t="shared" si="22"/>
        <v>11</v>
      </c>
      <c r="AL27" s="1"/>
    </row>
    <row r="28" spans="1:38" ht="24.9" customHeight="1" thickBot="1" x14ac:dyDescent="0.3">
      <c r="A28" s="35">
        <f t="shared" si="10"/>
        <v>21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127</v>
      </c>
      <c r="AI28" s="35">
        <f>'8.Spieltag'!AK28</f>
        <v>21</v>
      </c>
      <c r="AJ28" s="30">
        <f t="shared" si="21"/>
        <v>172</v>
      </c>
      <c r="AK28" s="31">
        <f t="shared" si="22"/>
        <v>21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156</v>
      </c>
      <c r="AI29" s="35">
        <f>'8.Spieltag'!AK29</f>
        <v>4</v>
      </c>
      <c r="AJ29" s="30">
        <f t="shared" si="21"/>
        <v>201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3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159</v>
      </c>
      <c r="AI30" s="35">
        <f>'8.Spieltag'!AK30</f>
        <v>3</v>
      </c>
      <c r="AJ30" s="30">
        <f t="shared" si="21"/>
        <v>204</v>
      </c>
      <c r="AK30" s="31">
        <f t="shared" si="22"/>
        <v>3</v>
      </c>
      <c r="AL30" s="1"/>
    </row>
    <row r="31" spans="1:38" ht="28.2" customHeight="1" thickBot="1" x14ac:dyDescent="0.3">
      <c r="A31" s="35">
        <f t="shared" si="10"/>
        <v>13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144</v>
      </c>
      <c r="AI31" s="35">
        <f>'8.Spieltag'!AK31</f>
        <v>13</v>
      </c>
      <c r="AJ31" s="30">
        <f t="shared" si="21"/>
        <v>189</v>
      </c>
      <c r="AK31" s="31">
        <f t="shared" si="22"/>
        <v>13</v>
      </c>
      <c r="AL31" s="1"/>
    </row>
    <row r="32" spans="1:38" ht="28.2" customHeight="1" thickBot="1" x14ac:dyDescent="0.3">
      <c r="A32" s="35">
        <f t="shared" si="10"/>
        <v>4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156</v>
      </c>
      <c r="AI32" s="35">
        <f>'8.Spieltag'!AK32</f>
        <v>4</v>
      </c>
      <c r="AJ32" s="30">
        <f t="shared" si="21"/>
        <v>201</v>
      </c>
      <c r="AK32" s="31">
        <f t="shared" si="22"/>
        <v>4</v>
      </c>
      <c r="AL32" s="1"/>
    </row>
    <row r="33" spans="1:38" ht="28.2" customHeight="1" thickBot="1" x14ac:dyDescent="0.3">
      <c r="A33" s="35">
        <f t="shared" si="10"/>
        <v>18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132</v>
      </c>
      <c r="AI33" s="35">
        <f>'8.Spieltag'!AK33</f>
        <v>18</v>
      </c>
      <c r="AJ33" s="30">
        <f t="shared" ref="AJ33" si="33">AG33+AH33</f>
        <v>177</v>
      </c>
      <c r="AK33" s="31">
        <f t="shared" si="22"/>
        <v>18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161</v>
      </c>
      <c r="AI34" s="35">
        <f>'8.Spieltag'!AK34</f>
        <v>2</v>
      </c>
      <c r="AJ34" s="30">
        <f t="shared" ref="AJ34" si="45">AG34+AH34</f>
        <v>206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11</vt:i4>
      </vt:variant>
    </vt:vector>
  </HeadingPairs>
  <TitlesOfParts>
    <vt:vector size="47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Ergebnisse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2018-10-08T06:41:50Z</cp:lastPrinted>
  <dcterms:created xsi:type="dcterms:W3CDTF">1998-11-12T06:25:58Z</dcterms:created>
  <dcterms:modified xsi:type="dcterms:W3CDTF">2018-10-08T06:45:41Z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