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58BB6736-DF31-4801-B0D8-6CE149D61D62}" xr6:coauthVersionLast="38" xr6:coauthVersionMax="38" xr10:uidLastSave="{00000000-0000-0000-0000-000000000000}"/>
  <bookViews>
    <workbookView xWindow="0" yWindow="0" windowWidth="23040" windowHeight="8496" tabRatio="512" firstSheet="4" activeTab="10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Ergebnisse" sheetId="35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'10.Spieltag'!$A$1:$AK$34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'9.Spieltag'!$A$1:$AK$34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0" l="1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9" i="30" l="1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26" i="25"/>
  <c r="AG18" i="25"/>
  <c r="AG31" i="26"/>
  <c r="AG23" i="26"/>
  <c r="AG15" i="26"/>
  <c r="AG28" i="28"/>
  <c r="AG20" i="28"/>
  <c r="AG12" i="28"/>
  <c r="AG29" i="25"/>
  <c r="AG21" i="25"/>
  <c r="AG13" i="25"/>
  <c r="AG26" i="26"/>
  <c r="AG18" i="26"/>
  <c r="AG31" i="28"/>
  <c r="AG23" i="28"/>
  <c r="AG15" i="28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11"/>
  <c r="B22" i="13"/>
  <c r="B22" i="4"/>
  <c r="B22" i="28"/>
  <c r="B22" i="14"/>
  <c r="B34" i="12"/>
  <c r="B34" i="21"/>
  <c r="B22" i="16"/>
  <c r="B34" i="7"/>
  <c r="B33" i="14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0"/>
  <c r="B30" i="14"/>
  <c r="B30" i="23"/>
  <c r="B30" i="25"/>
  <c r="B30" i="10"/>
  <c r="B30" i="30"/>
  <c r="B30" i="16"/>
  <c r="B30" i="4"/>
  <c r="B30" i="21"/>
  <c r="B30" i="26"/>
  <c r="B28" i="16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15"/>
  <c r="AJ12" i="15" s="1"/>
  <c r="AH12" i="30"/>
  <c r="AJ12" i="30" s="1"/>
  <c r="AH12" i="11"/>
  <c r="AJ12" i="11" s="1"/>
  <c r="AH12" i="13"/>
  <c r="AJ12" i="13" s="1"/>
  <c r="AH12" i="6"/>
  <c r="AJ12" i="6" s="1"/>
  <c r="AH12" i="2"/>
  <c r="AJ12" i="2" s="1"/>
  <c r="AH12" i="16"/>
  <c r="AJ12" i="16" s="1"/>
  <c r="AH12" i="5"/>
  <c r="AJ12" i="5" s="1"/>
  <c r="AH12" i="14"/>
  <c r="AJ12" i="14" s="1"/>
  <c r="AH12" i="7"/>
  <c r="AJ12" i="7" s="1"/>
  <c r="AH12" i="3"/>
  <c r="AJ12" i="3" s="1"/>
  <c r="AH12" i="12"/>
  <c r="AJ12" i="12" s="1"/>
  <c r="AH12" i="20"/>
  <c r="AJ12" i="20" s="1"/>
  <c r="AH12" i="4"/>
  <c r="AJ12" i="4" s="1"/>
  <c r="AH12" i="18"/>
  <c r="AJ12" i="18" s="1"/>
  <c r="AH12" i="10"/>
  <c r="AJ12" i="10" s="1"/>
  <c r="AH12" i="28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J12" i="21"/>
  <c r="AH14" i="8"/>
  <c r="AJ14" i="8" s="1"/>
  <c r="AH11" i="8"/>
  <c r="AJ11" i="8" s="1"/>
  <c r="AH23" i="32" l="1"/>
  <c r="AJ23" i="32" s="1"/>
  <c r="AH23" i="31" s="1"/>
  <c r="AJ23" i="3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7"/>
  <c r="AJ24" i="27" s="1"/>
  <c r="AH24" i="30"/>
  <c r="AJ24" i="30" s="1"/>
  <c r="AH24" i="10"/>
  <c r="AJ24" i="10" s="1"/>
  <c r="AH24" i="6"/>
  <c r="AJ24" i="6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3"/>
  <c r="AJ24" i="3" s="1"/>
  <c r="AH24" i="28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4"/>
  <c r="AJ24" i="4" s="1"/>
  <c r="AJ24" i="2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8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5"/>
  <c r="AJ23" i="5" s="1"/>
  <c r="AH15" i="5"/>
  <c r="AJ15" i="5" s="1"/>
  <c r="AH15" i="3"/>
  <c r="AJ15" i="3" s="1"/>
  <c r="AH15" i="34"/>
  <c r="AJ15" i="34" s="1"/>
  <c r="AJ15" i="21"/>
  <c r="AH15" i="14"/>
  <c r="AJ15" i="14" s="1"/>
  <c r="AH15" i="15"/>
  <c r="AJ15" i="15" s="1"/>
  <c r="AH23" i="20"/>
  <c r="AJ23" i="20" s="1"/>
  <c r="AH23" i="6"/>
  <c r="AJ23" i="6" s="1"/>
  <c r="AH23" i="15"/>
  <c r="AJ23" i="15" s="1"/>
  <c r="AH23" i="11"/>
  <c r="AJ23" i="11" s="1"/>
  <c r="AH23" i="4"/>
  <c r="AJ23" i="4" s="1"/>
  <c r="AH23" i="30"/>
  <c r="AJ23" i="30" s="1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15" i="28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6"/>
  <c r="AJ15" i="6" s="1"/>
  <c r="AH15" i="27"/>
  <c r="AJ15" i="27" s="1"/>
  <c r="AH15" i="7"/>
  <c r="AJ15" i="7" s="1"/>
  <c r="AH15" i="12"/>
  <c r="AJ15" i="12" s="1"/>
  <c r="AH15" i="20"/>
  <c r="AJ15" i="20" s="1"/>
  <c r="AH22" i="18"/>
  <c r="AJ22" i="18" s="1"/>
  <c r="AH22" i="14"/>
  <c r="AJ22" i="14" s="1"/>
  <c r="AH22" i="3"/>
  <c r="AJ22" i="3" s="1"/>
  <c r="AH22" i="4"/>
  <c r="AJ22" i="4" s="1"/>
  <c r="AH22" i="30"/>
  <c r="AJ22" i="30" s="1"/>
  <c r="AH22" i="10"/>
  <c r="AJ22" i="10" s="1"/>
  <c r="AH22" i="11"/>
  <c r="AJ22" i="11" s="1"/>
  <c r="AJ22" i="21"/>
  <c r="AH22" i="2"/>
  <c r="AJ22" i="2" s="1"/>
  <c r="AH22" i="20"/>
  <c r="AJ22" i="20" s="1"/>
  <c r="AJ22" i="28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16"/>
  <c r="AJ22" i="16" s="1"/>
  <c r="AH22" i="6"/>
  <c r="AJ22" i="6" s="1"/>
  <c r="AH22" i="7"/>
  <c r="AJ22" i="7" s="1"/>
  <c r="AH22" i="28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15" i="30"/>
  <c r="AJ15" i="30" s="1"/>
  <c r="AH15" i="16"/>
  <c r="AJ15" i="16" s="1"/>
  <c r="AH18" i="14"/>
  <c r="AJ18" i="14" s="1"/>
  <c r="AH18" i="28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16"/>
  <c r="AJ18" i="16" s="1"/>
  <c r="AH18" i="4"/>
  <c r="AJ18" i="4" s="1"/>
  <c r="AH18" i="6"/>
  <c r="AJ18" i="6" s="1"/>
  <c r="AJ18" i="21"/>
  <c r="AH18" i="34"/>
  <c r="AJ18" i="34" s="1"/>
  <c r="AH18" i="20"/>
  <c r="AJ18" i="20" s="1"/>
  <c r="AH18" i="27"/>
  <c r="AJ18" i="27" s="1"/>
  <c r="AH18" i="2"/>
  <c r="AJ18" i="2" s="1"/>
  <c r="AH18" i="15"/>
  <c r="AJ18" i="15" s="1"/>
  <c r="AH18" i="18"/>
  <c r="AJ18" i="1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11"/>
  <c r="AJ16" i="11" s="1"/>
  <c r="AH16" i="16"/>
  <c r="AJ16" i="16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7"/>
  <c r="AJ16" i="7" s="1"/>
  <c r="AJ16" i="21"/>
  <c r="AH16" i="28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30"/>
  <c r="AJ16" i="30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J27" i="28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4"/>
  <c r="AJ27" i="4" s="1"/>
  <c r="AH27" i="27"/>
  <c r="AJ27" i="27" s="1"/>
  <c r="AH27" i="28"/>
  <c r="AH27" i="6"/>
  <c r="AJ27" i="6" s="1"/>
  <c r="AJ27" i="21"/>
  <c r="AH27" i="30"/>
  <c r="AJ27" i="30" s="1"/>
  <c r="AH27" i="15"/>
  <c r="AJ27" i="15" s="1"/>
  <c r="AH27" i="7"/>
  <c r="AJ27" i="7" s="1"/>
  <c r="AH27" i="13"/>
  <c r="AJ27" i="13" s="1"/>
  <c r="AH27" i="16"/>
  <c r="AJ27" i="16" s="1"/>
  <c r="AH27" i="2"/>
  <c r="AJ27" i="2" s="1"/>
  <c r="AH27" i="3"/>
  <c r="AJ27" i="3" s="1"/>
  <c r="AH20" i="6"/>
  <c r="AJ20" i="6" s="1"/>
  <c r="AH20" i="7"/>
  <c r="AJ20" i="7" s="1"/>
  <c r="AH20" i="12"/>
  <c r="AJ20" i="12" s="1"/>
  <c r="AH20" i="27"/>
  <c r="AJ20" i="27" s="1"/>
  <c r="AH20" i="13"/>
  <c r="AJ20" i="13" s="1"/>
  <c r="AH20" i="20"/>
  <c r="AJ20" i="20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28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18"/>
  <c r="AJ20" i="18" s="1"/>
  <c r="AJ20" i="21"/>
  <c r="AH20" i="5"/>
  <c r="AJ20" i="5" s="1"/>
  <c r="AH20" i="34"/>
  <c r="AJ20" i="34" s="1"/>
  <c r="AH14" i="32"/>
  <c r="AJ14" i="32" s="1"/>
  <c r="AH11" i="32"/>
  <c r="AJ11" i="32" s="1"/>
  <c r="AH26" i="10" l="1"/>
  <c r="AJ26" i="10" s="1"/>
  <c r="AH26" i="20"/>
  <c r="AJ26" i="20" s="1"/>
  <c r="AH26" i="6"/>
  <c r="AJ26" i="6" s="1"/>
  <c r="AH26" i="13"/>
  <c r="AJ26" i="13" s="1"/>
  <c r="AH26" i="14"/>
  <c r="AJ26" i="14" s="1"/>
  <c r="AH26" i="4"/>
  <c r="AJ26" i="4" s="1"/>
  <c r="AH26" i="11"/>
  <c r="AJ26" i="11" s="1"/>
  <c r="AH26" i="16"/>
  <c r="AJ26" i="16" s="1"/>
  <c r="AH26" i="28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15"/>
  <c r="AJ26" i="15" s="1"/>
  <c r="AH26" i="30"/>
  <c r="AJ26" i="30" s="1"/>
  <c r="AH26" i="2"/>
  <c r="AJ26" i="2" s="1"/>
  <c r="AH26" i="18"/>
  <c r="AJ26" i="18" s="1"/>
  <c r="AH26" i="12"/>
  <c r="AJ26" i="12" s="1"/>
  <c r="AH26" i="3"/>
  <c r="AJ26" i="3" s="1"/>
  <c r="AH26" i="34"/>
  <c r="AJ26" i="34" s="1"/>
  <c r="AJ26" i="21"/>
  <c r="AH26" i="7"/>
  <c r="AJ26" i="7" s="1"/>
  <c r="AH26" i="27"/>
  <c r="AJ26" i="27" s="1"/>
  <c r="AH26" i="5"/>
  <c r="AJ26" i="5" s="1"/>
  <c r="AH29" i="10"/>
  <c r="AJ29" i="10" s="1"/>
  <c r="AH29" i="28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13"/>
  <c r="AJ29" i="13" s="1"/>
  <c r="AH29" i="30"/>
  <c r="AJ29" i="30" s="1"/>
  <c r="AH29" i="14"/>
  <c r="AJ29" i="14" s="1"/>
  <c r="AH29" i="3"/>
  <c r="AJ29" i="3" s="1"/>
  <c r="AJ29" i="2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28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12"/>
  <c r="AJ19" i="12" s="1"/>
  <c r="AH19" i="6"/>
  <c r="AJ19" i="6" s="1"/>
  <c r="AH19" i="16"/>
  <c r="AJ19" i="16" s="1"/>
  <c r="AH19" i="7"/>
  <c r="AJ19" i="7" s="1"/>
  <c r="AH19" i="20"/>
  <c r="AJ19" i="20" s="1"/>
  <c r="AH19" i="5"/>
  <c r="AJ19" i="5" s="1"/>
  <c r="AH19" i="15"/>
  <c r="AJ19" i="15" s="1"/>
  <c r="AH19" i="10"/>
  <c r="AJ19" i="10" s="1"/>
  <c r="AH19" i="2"/>
  <c r="AJ19" i="2" s="1"/>
  <c r="AH19" i="4"/>
  <c r="AJ19" i="4" s="1"/>
  <c r="AJ19" i="21"/>
  <c r="AH19" i="34"/>
  <c r="AJ19" i="34" s="1"/>
  <c r="AH19" i="18"/>
  <c r="AJ19" i="18" s="1"/>
  <c r="AH13" i="11"/>
  <c r="AJ13" i="11" s="1"/>
  <c r="AH13" i="20"/>
  <c r="AJ13" i="20" s="1"/>
  <c r="AH13" i="28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"/>
  <c r="AJ13" i="2" s="1"/>
  <c r="AH13" i="3"/>
  <c r="AJ13" i="3" s="1"/>
  <c r="AH13" i="18"/>
  <c r="AJ13" i="18" s="1"/>
  <c r="AH13" i="27"/>
  <c r="AJ13" i="27" s="1"/>
  <c r="AJ13" i="2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30"/>
  <c r="AJ13" i="30" s="1"/>
  <c r="AH13" i="7"/>
  <c r="AJ13" i="7" s="1"/>
  <c r="AH13" i="4"/>
  <c r="AJ13" i="4" s="1"/>
  <c r="AH13" i="16"/>
  <c r="AJ13" i="16" s="1"/>
  <c r="AH13" i="10"/>
  <c r="AJ13" i="10" s="1"/>
  <c r="AH13" i="12"/>
  <c r="AJ13" i="12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3"/>
  <c r="AJ30" i="3" s="1"/>
  <c r="AH30" i="30"/>
  <c r="AJ30" i="30" s="1"/>
  <c r="AH30" i="15"/>
  <c r="AJ30" i="15" s="1"/>
  <c r="AH30" i="10"/>
  <c r="AJ30" i="10" s="1"/>
  <c r="AH30" i="18"/>
  <c r="AJ30" i="18" s="1"/>
  <c r="AH30" i="14"/>
  <c r="AJ30" i="14" s="1"/>
  <c r="AH30" i="16"/>
  <c r="AJ30" i="16" s="1"/>
  <c r="AH30" i="4"/>
  <c r="AJ30" i="4" s="1"/>
  <c r="AJ30" i="21"/>
  <c r="AH30" i="28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14" i="31"/>
  <c r="AJ14" i="31" s="1"/>
  <c r="AH11" i="31"/>
  <c r="AJ11" i="31" s="1"/>
  <c r="AH14" i="13" l="1"/>
  <c r="AJ14" i="13" s="1"/>
  <c r="AH14" i="27"/>
  <c r="AJ14" i="27" s="1"/>
  <c r="AH14" i="28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3"/>
  <c r="AJ14" i="3" s="1"/>
  <c r="AH14" i="12"/>
  <c r="AJ14" i="12" s="1"/>
  <c r="AH14" i="4"/>
  <c r="AJ14" i="4" s="1"/>
  <c r="AH14" i="15"/>
  <c r="AJ14" i="15" s="1"/>
  <c r="AJ14" i="21"/>
  <c r="AH14" i="10"/>
  <c r="AJ14" i="10" s="1"/>
  <c r="AH14" i="18"/>
  <c r="AJ14" i="18" s="1"/>
  <c r="AH14" i="7"/>
  <c r="AJ14" i="7" s="1"/>
  <c r="AH11" i="28"/>
  <c r="AJ11" i="28" s="1"/>
  <c r="AH11" i="26" s="1"/>
  <c r="AH11" i="20"/>
  <c r="AH11" i="11"/>
  <c r="AH11" i="34"/>
  <c r="AH11" i="18"/>
  <c r="AH11" i="2"/>
  <c r="AH11" i="7"/>
  <c r="AH11" i="3"/>
  <c r="AH11" i="15"/>
  <c r="AH11" i="4"/>
  <c r="AH11" i="13"/>
  <c r="AH11" i="27"/>
  <c r="AH11" i="12"/>
  <c r="AH11" i="16"/>
  <c r="AH11" i="6"/>
  <c r="AH11" i="5"/>
  <c r="AH11" i="30"/>
  <c r="AJ11" i="30" s="1"/>
  <c r="AH11" i="10"/>
  <c r="AH11" i="14"/>
  <c r="AJ11" i="26" l="1"/>
  <c r="AH11" i="25" s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8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J31" i="28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12"/>
  <c r="AJ31" i="12" s="1"/>
  <c r="AH31" i="20"/>
  <c r="AJ31" i="20" s="1"/>
  <c r="AH31" i="10"/>
  <c r="AJ31" i="10" s="1"/>
  <c r="AH31" i="34"/>
  <c r="AJ31" i="34" s="1"/>
  <c r="AH31" i="27"/>
  <c r="AJ31" i="27" s="1"/>
  <c r="AH31" i="7"/>
  <c r="AJ31" i="7" s="1"/>
  <c r="AH31" i="4"/>
  <c r="AJ31" i="4" s="1"/>
  <c r="AH31" i="13"/>
  <c r="AJ31" i="13" s="1"/>
  <c r="AH31" i="16"/>
  <c r="AJ31" i="16" s="1"/>
  <c r="AH31" i="6"/>
  <c r="AJ31" i="6" s="1"/>
  <c r="AH31" i="3"/>
  <c r="AJ31" i="3" s="1"/>
  <c r="AH31" i="30"/>
  <c r="AJ31" i="30" s="1"/>
  <c r="AH31" i="11"/>
  <c r="AJ31" i="11" s="1"/>
  <c r="AK29" i="8"/>
  <c r="A29" i="8" s="1"/>
  <c r="AH31" i="15"/>
  <c r="AJ31" i="15" s="1"/>
  <c r="AH31" i="14"/>
  <c r="AJ31" i="14" s="1"/>
  <c r="AK34" i="8"/>
  <c r="AI21" i="33" s="1"/>
  <c r="AI25" i="8"/>
  <c r="AK17" i="8"/>
  <c r="A17" i="8" s="1"/>
  <c r="AJ31" i="21"/>
  <c r="AH25" i="13"/>
  <c r="AJ25" i="1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"/>
  <c r="AJ25" i="2" s="1"/>
  <c r="AH25" i="34"/>
  <c r="AJ25" i="34" s="1"/>
  <c r="AJ25" i="21"/>
  <c r="AH25" i="10"/>
  <c r="AJ25" i="10" s="1"/>
  <c r="AH25" i="18"/>
  <c r="AJ25" i="18" s="1"/>
  <c r="AH25" i="7"/>
  <c r="AJ25" i="7" s="1"/>
  <c r="AJ25" i="28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4"/>
  <c r="AJ25" i="4" s="1"/>
  <c r="AH25" i="20"/>
  <c r="AJ25" i="20" s="1"/>
  <c r="AH25" i="28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34"/>
  <c r="AJ21" i="34" s="1"/>
  <c r="AH21" i="6"/>
  <c r="AJ21" i="6" s="1"/>
  <c r="AH21" i="2"/>
  <c r="AJ21" i="2" s="1"/>
  <c r="AH21" i="5"/>
  <c r="AJ21" i="5" s="1"/>
  <c r="AH21" i="7"/>
  <c r="AJ21" i="7" s="1"/>
  <c r="AH21" i="4"/>
  <c r="AJ21" i="4" s="1"/>
  <c r="AH21" i="30"/>
  <c r="AJ21" i="30" s="1"/>
  <c r="AH21" i="3"/>
  <c r="AJ21" i="3" s="1"/>
  <c r="AJ21" i="2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16"/>
  <c r="AJ21" i="16" s="1"/>
  <c r="AH21" i="11"/>
  <c r="AJ21" i="11" s="1"/>
  <c r="AH21" i="28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28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5"/>
  <c r="AJ32" i="5" s="1"/>
  <c r="AH32" i="14"/>
  <c r="AJ32" i="14" s="1"/>
  <c r="AH32" i="16"/>
  <c r="AJ32" i="16" s="1"/>
  <c r="AJ32" i="21"/>
  <c r="AK34" i="32"/>
  <c r="AI34" i="31" s="1"/>
  <c r="AH32" i="2"/>
  <c r="AJ32" i="2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18"/>
  <c r="AJ28" i="18" s="1"/>
  <c r="AH28" i="30"/>
  <c r="AJ28" i="30" s="1"/>
  <c r="AH28" i="27"/>
  <c r="AJ28" i="27" s="1"/>
  <c r="AH28" i="34"/>
  <c r="AJ28" i="34" s="1"/>
  <c r="AH28" i="20"/>
  <c r="AJ28" i="20" s="1"/>
  <c r="AH28" i="6"/>
  <c r="AJ28" i="6" s="1"/>
  <c r="AH28" i="28"/>
  <c r="AH28" i="13"/>
  <c r="AJ28" i="13" s="1"/>
  <c r="AH28" i="7"/>
  <c r="AJ28" i="7" s="1"/>
  <c r="AH28" i="2"/>
  <c r="AJ28" i="2" s="1"/>
  <c r="AH28" i="14"/>
  <c r="AJ28" i="14" s="1"/>
  <c r="AH28" i="12"/>
  <c r="AJ28" i="12" s="1"/>
  <c r="AH28" i="16"/>
  <c r="AJ28" i="16" s="1"/>
  <c r="AJ28" i="28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J28" i="2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30"/>
  <c r="AJ33" i="30" s="1"/>
  <c r="AH33" i="20"/>
  <c r="AJ33" i="20" s="1"/>
  <c r="AH33" i="18"/>
  <c r="AJ33" i="18" s="1"/>
  <c r="AH33" i="34"/>
  <c r="AJ33" i="34" s="1"/>
  <c r="AJ33" i="21"/>
  <c r="AH33" i="16"/>
  <c r="AJ33" i="16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15"/>
  <c r="AJ33" i="15" s="1"/>
  <c r="AH33" i="4"/>
  <c r="AJ33" i="4" s="1"/>
  <c r="AH33" i="2"/>
  <c r="AJ33" i="2" s="1"/>
  <c r="AH17" i="27"/>
  <c r="AJ17" i="27" s="1"/>
  <c r="AH17" i="18"/>
  <c r="AJ17" i="18" s="1"/>
  <c r="AH17" i="30"/>
  <c r="AJ17" i="30" s="1"/>
  <c r="AH17" i="14"/>
  <c r="AJ17" i="14" s="1"/>
  <c r="AH17" i="15"/>
  <c r="AJ17" i="15" s="1"/>
  <c r="AH17" i="11"/>
  <c r="AJ17" i="11" s="1"/>
  <c r="AH17" i="20"/>
  <c r="AJ17" i="20" s="1"/>
  <c r="AH17" i="6"/>
  <c r="AJ17" i="6" s="1"/>
  <c r="AH17" i="12"/>
  <c r="AJ17" i="12" s="1"/>
  <c r="AJ17" i="21"/>
  <c r="AH17" i="13"/>
  <c r="AJ17" i="13" s="1"/>
  <c r="AH17" i="2"/>
  <c r="AJ17" i="2" s="1"/>
  <c r="AH17" i="28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8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0"/>
  <c r="AJ34" i="20" s="1"/>
  <c r="AH34" i="11"/>
  <c r="AJ34" i="11" s="1"/>
  <c r="AH34" i="34"/>
  <c r="AJ34" i="34" s="1"/>
  <c r="AK22" i="31"/>
  <c r="AK11" i="31"/>
  <c r="AJ34" i="21"/>
  <c r="AH34" i="10"/>
  <c r="AJ34" i="10" s="1"/>
  <c r="AH34" i="6"/>
  <c r="AJ34" i="6" s="1"/>
  <c r="AK12" i="31"/>
  <c r="AK30" i="31"/>
  <c r="AK16" i="31"/>
  <c r="AK17" i="31"/>
  <c r="AH34" i="18"/>
  <c r="AJ34" i="18" s="1"/>
  <c r="AH34" i="2"/>
  <c r="AJ34" i="2" s="1"/>
  <c r="AK20" i="31"/>
  <c r="AK34" i="31"/>
  <c r="AK18" i="31"/>
  <c r="AH34" i="12"/>
  <c r="AJ34" i="12" s="1"/>
  <c r="AK25" i="31"/>
  <c r="AH34" i="7"/>
  <c r="AJ34" i="7" s="1"/>
  <c r="AH34" i="3"/>
  <c r="AJ34" i="3" s="1"/>
  <c r="AK28" i="31"/>
  <c r="AK15" i="31"/>
  <c r="AK24" i="31"/>
  <c r="AK14" i="31"/>
  <c r="AK33" i="31"/>
  <c r="AH34" i="15"/>
  <c r="AJ34" i="15" s="1"/>
  <c r="AH34" i="4"/>
  <c r="AJ34" i="4" s="1"/>
  <c r="AK13" i="31"/>
  <c r="AK23" i="31"/>
  <c r="AH34" i="16"/>
  <c r="AJ34" i="16" s="1"/>
  <c r="AK19" i="31"/>
  <c r="AH34" i="14"/>
  <c r="AJ34" i="14" s="1"/>
  <c r="AH34" i="5"/>
  <c r="AJ34" i="5" s="1"/>
  <c r="AK21" i="31"/>
  <c r="AK31" i="31"/>
  <c r="AK27" i="31"/>
  <c r="AH34" i="13"/>
  <c r="AJ34" i="13" s="1"/>
  <c r="AH34" i="27"/>
  <c r="AJ34" i="27" s="1"/>
  <c r="AK29" i="31"/>
  <c r="AK32" i="31"/>
  <c r="AH34" i="30"/>
  <c r="AJ34" i="30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13"/>
  <c r="AI33" i="27"/>
  <c r="AI33" i="16"/>
  <c r="AI33" i="10"/>
  <c r="AI33" i="30"/>
  <c r="AI33" i="11"/>
  <c r="AI33" i="20"/>
  <c r="AI33" i="18"/>
  <c r="AI33" i="34"/>
  <c r="AI33" i="4"/>
  <c r="A33" i="31"/>
  <c r="AI33" i="2"/>
  <c r="AI33" i="5"/>
  <c r="AI33" i="6"/>
  <c r="AI33" i="7"/>
  <c r="AI33" i="14"/>
  <c r="AI33" i="15"/>
  <c r="AI33" i="3"/>
  <c r="AI33" i="12"/>
  <c r="AI25" i="12"/>
  <c r="AI25" i="14"/>
  <c r="AI25" i="16"/>
  <c r="AI25" i="6"/>
  <c r="AI25" i="13"/>
  <c r="AI25" i="20"/>
  <c r="AI25" i="3"/>
  <c r="AI25" i="11"/>
  <c r="AI25" i="15"/>
  <c r="AI25" i="5"/>
  <c r="AI25" i="18"/>
  <c r="AI25" i="10"/>
  <c r="AI25" i="2"/>
  <c r="A25" i="31"/>
  <c r="AI25" i="4"/>
  <c r="AI25" i="30"/>
  <c r="AI25" i="7"/>
  <c r="AI25" i="27"/>
  <c r="AI25" i="34"/>
  <c r="AI17" i="5"/>
  <c r="AI17" i="14"/>
  <c r="AI17" i="18"/>
  <c r="AI17" i="20"/>
  <c r="AI17" i="3"/>
  <c r="AI17" i="13"/>
  <c r="AI17" i="30"/>
  <c r="AI17" i="2"/>
  <c r="A17" i="31"/>
  <c r="AI17" i="12"/>
  <c r="AI17" i="7"/>
  <c r="AI17" i="16"/>
  <c r="AI17" i="27"/>
  <c r="AI17" i="11"/>
  <c r="AI17" i="15"/>
  <c r="AI17" i="6"/>
  <c r="AI17" i="10"/>
  <c r="AI17" i="4"/>
  <c r="AI17" i="34"/>
  <c r="AI11" i="14"/>
  <c r="AI11" i="34"/>
  <c r="AI11" i="16"/>
  <c r="AI11" i="5"/>
  <c r="AI11" i="18"/>
  <c r="AI11" i="10"/>
  <c r="AI11" i="2"/>
  <c r="AI11" i="13"/>
  <c r="AI11" i="6"/>
  <c r="AI11" i="27"/>
  <c r="AI11" i="30"/>
  <c r="AI11" i="15"/>
  <c r="AI11" i="7"/>
  <c r="AI11" i="4"/>
  <c r="AI11" i="20"/>
  <c r="AI11" i="12"/>
  <c r="AI11" i="11"/>
  <c r="AI11" i="3"/>
  <c r="A11" i="31"/>
  <c r="AI19" i="6"/>
  <c r="AI19" i="27"/>
  <c r="AI19" i="34"/>
  <c r="AI19" i="18"/>
  <c r="AI19" i="3"/>
  <c r="AI19" i="15"/>
  <c r="AI19" i="20"/>
  <c r="AI19" i="5"/>
  <c r="AI19" i="13"/>
  <c r="AI19" i="7"/>
  <c r="AI19" i="14"/>
  <c r="AI19" i="11"/>
  <c r="A19" i="31"/>
  <c r="AI19" i="10"/>
  <c r="AI19" i="2"/>
  <c r="AI19" i="30"/>
  <c r="AI19" i="12"/>
  <c r="AI19" i="4"/>
  <c r="AI19" i="16"/>
  <c r="AI14" i="18"/>
  <c r="AI14" i="5"/>
  <c r="AI14" i="7"/>
  <c r="A14" i="31"/>
  <c r="AI14" i="16"/>
  <c r="AI14" i="13"/>
  <c r="AI14" i="11"/>
  <c r="AI14" i="34"/>
  <c r="AI14" i="10"/>
  <c r="AI14" i="30"/>
  <c r="AI14" i="2"/>
  <c r="AI14" i="12"/>
  <c r="AI14" i="14"/>
  <c r="AI14" i="4"/>
  <c r="AI14" i="6"/>
  <c r="AI14" i="27"/>
  <c r="AI14" i="15"/>
  <c r="AI14" i="20"/>
  <c r="AI14" i="3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5"/>
  <c r="AI16" i="20"/>
  <c r="AI16" i="16"/>
  <c r="AI16" i="14"/>
  <c r="A16" i="31"/>
  <c r="AI16" i="13"/>
  <c r="AI16" i="7"/>
  <c r="AI16" i="34"/>
  <c r="AI16" i="11"/>
  <c r="AI16" i="18"/>
  <c r="AI16" i="10"/>
  <c r="AI16" i="30"/>
  <c r="AI16" i="2"/>
  <c r="AI16" i="12"/>
  <c r="AI16" i="15"/>
  <c r="AI16" i="27"/>
  <c r="AI16" i="3"/>
  <c r="AI16" i="4"/>
  <c r="AI16" i="6"/>
  <c r="AI22" i="14"/>
  <c r="AI22" i="20"/>
  <c r="AI22" i="16"/>
  <c r="AI22" i="13"/>
  <c r="AI22" i="11"/>
  <c r="AI22" i="10"/>
  <c r="AI22" i="2"/>
  <c r="AI22" i="12"/>
  <c r="A22" i="31"/>
  <c r="AI22" i="4"/>
  <c r="AI22" i="6"/>
  <c r="AI22" i="7"/>
  <c r="AI22" i="3"/>
  <c r="AI22" i="5"/>
  <c r="AI22" i="18"/>
  <c r="AI22" i="15"/>
  <c r="AI22" i="34"/>
  <c r="AI22" i="27"/>
  <c r="AI22" i="30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"/>
  <c r="AI24" i="10"/>
  <c r="AI24" i="4"/>
  <c r="AI24" i="7"/>
  <c r="A24" i="31"/>
  <c r="AI24" i="27"/>
  <c r="AI24" i="12"/>
  <c r="AI24" i="18"/>
  <c r="AI24" i="6"/>
  <c r="AI24" i="34"/>
  <c r="AI24" i="14"/>
  <c r="AI24" i="20"/>
  <c r="AI24" i="3"/>
  <c r="AI24" i="30"/>
  <c r="AI24" i="13"/>
  <c r="AI24" i="15"/>
  <c r="AI24" i="5"/>
  <c r="AI24" i="11"/>
  <c r="AI24" i="16"/>
  <c r="AI18" i="27"/>
  <c r="AI18" i="3"/>
  <c r="AI18" i="5"/>
  <c r="AI18" i="20"/>
  <c r="AI18" i="16"/>
  <c r="AI18" i="14"/>
  <c r="A18" i="31"/>
  <c r="AI18" i="13"/>
  <c r="AI18" i="11"/>
  <c r="AI18" i="34"/>
  <c r="AI18" i="7"/>
  <c r="AI18" i="12"/>
  <c r="AI18" i="10"/>
  <c r="AI18" i="30"/>
  <c r="AI18" i="2"/>
  <c r="AI18" i="6"/>
  <c r="AI18" i="15"/>
  <c r="AI18" i="4"/>
  <c r="AI18" i="18"/>
  <c r="AI30" i="4"/>
  <c r="AI30" i="10"/>
  <c r="AI30" i="27"/>
  <c r="AI30" i="12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16"/>
  <c r="AI30" i="2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11"/>
  <c r="AI23" i="10"/>
  <c r="AI23" i="15"/>
  <c r="AI23" i="7"/>
  <c r="A23" i="31"/>
  <c r="AI23" i="2"/>
  <c r="AI23" i="16"/>
  <c r="AI23" i="12"/>
  <c r="AI23" i="18"/>
  <c r="AI23" i="4"/>
  <c r="AI23" i="30"/>
  <c r="AI23" i="6"/>
  <c r="AI23" i="27"/>
  <c r="AI23" i="34"/>
  <c r="AI23" i="3"/>
  <c r="AI23" i="14"/>
  <c r="AI23" i="20"/>
  <c r="AI23" i="5"/>
  <c r="AI23" i="13"/>
  <c r="AI15" i="6"/>
  <c r="AI15" i="27"/>
  <c r="AI15" i="16"/>
  <c r="AI15" i="34"/>
  <c r="AI15" i="3"/>
  <c r="AI15" i="7"/>
  <c r="AI15" i="5"/>
  <c r="AI15" i="14"/>
  <c r="AI15" i="20"/>
  <c r="AI15" i="13"/>
  <c r="AI15" i="10"/>
  <c r="AI15" i="11"/>
  <c r="A15" i="31"/>
  <c r="AI15" i="15"/>
  <c r="AI15" i="2"/>
  <c r="AI15" i="18"/>
  <c r="AI15" i="12"/>
  <c r="AI15" i="4"/>
  <c r="AI15" i="30"/>
  <c r="AI34" i="30"/>
  <c r="AI34" i="12"/>
  <c r="AI34" i="16"/>
  <c r="AI34" i="20"/>
  <c r="AI34" i="11"/>
  <c r="AI34" i="34"/>
  <c r="AI34" i="10"/>
  <c r="AI34" i="6"/>
  <c r="A34" i="31"/>
  <c r="AI34" i="18"/>
  <c r="AI34" i="2"/>
  <c r="AI34" i="7"/>
  <c r="AI34" i="3"/>
  <c r="AI34" i="15"/>
  <c r="AI34" i="4"/>
  <c r="AI34" i="14"/>
  <c r="AI34" i="5"/>
  <c r="AI34" i="13"/>
  <c r="AI34" i="27"/>
  <c r="AI12" i="11"/>
  <c r="AI12" i="34"/>
  <c r="AI12" i="10"/>
  <c r="AI12" i="30"/>
  <c r="AI12" i="2"/>
  <c r="AI12" i="15"/>
  <c r="AI12" i="14"/>
  <c r="AI12" i="4"/>
  <c r="AI12" i="12"/>
  <c r="AI12" i="13"/>
  <c r="AI12" i="27"/>
  <c r="AI12" i="6"/>
  <c r="AI12" i="20"/>
  <c r="AI12" i="3"/>
  <c r="AI12" i="18"/>
  <c r="AI12" i="5"/>
  <c r="A12" i="31"/>
  <c r="AI12" i="16"/>
  <c r="AI12" i="7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15"/>
  <c r="AI13" i="13"/>
  <c r="AI13" i="4"/>
  <c r="AI13" i="30"/>
  <c r="AI13" i="12"/>
  <c r="AI13" i="27"/>
  <c r="AI13" i="16"/>
  <c r="AI13" i="6"/>
  <c r="AI13" i="34"/>
  <c r="AI13" i="3"/>
  <c r="AI13" i="20"/>
  <c r="AI13" i="5"/>
  <c r="AI13" i="7"/>
  <c r="AI13" i="18"/>
  <c r="AI13" i="11"/>
  <c r="AI13" i="10"/>
  <c r="A28" i="31"/>
  <c r="AI28" i="6"/>
  <c r="AI28" i="7"/>
  <c r="AI28" i="13"/>
  <c r="AI28" i="20"/>
  <c r="AI28" i="3"/>
  <c r="AI28" i="34"/>
  <c r="AI28" i="11"/>
  <c r="AI28" i="15"/>
  <c r="AI28" i="5"/>
  <c r="AI28" i="30"/>
  <c r="AI28" i="18"/>
  <c r="AI28" i="16"/>
  <c r="AI28" i="14"/>
  <c r="AI28" i="2"/>
  <c r="AI28" i="10"/>
  <c r="AI28" i="4"/>
  <c r="AI28" i="27"/>
  <c r="AI28" i="12"/>
  <c r="AI20" i="11"/>
  <c r="AI20" i="7"/>
  <c r="AI20" i="10"/>
  <c r="AI20" i="2"/>
  <c r="AI20" i="12"/>
  <c r="AI20" i="4"/>
  <c r="AI20" i="6"/>
  <c r="AI20" i="27"/>
  <c r="AI20" i="18"/>
  <c r="A20" i="31"/>
  <c r="AI20" i="3"/>
  <c r="AI20" i="13"/>
  <c r="AI20" i="20"/>
  <c r="AI20" i="5"/>
  <c r="AI20" i="34"/>
  <c r="AI20" i="15"/>
  <c r="AI20" i="16"/>
  <c r="AI20" i="30"/>
  <c r="AI20" i="14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5"/>
  <c r="AI31" i="2"/>
  <c r="AI31" i="4"/>
  <c r="AI31" i="10"/>
  <c r="AI31" i="27"/>
  <c r="AI31" i="18"/>
  <c r="A31" i="31"/>
  <c r="AI31" i="30"/>
  <c r="AI31" i="12"/>
  <c r="AI31" i="20"/>
  <c r="AI31" i="16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5"/>
  <c r="AI21" i="20"/>
  <c r="AI21" i="14"/>
  <c r="AI21" i="10"/>
  <c r="AI21" i="11"/>
  <c r="AI21" i="18"/>
  <c r="AI21" i="15"/>
  <c r="AI21" i="7"/>
  <c r="A21" i="31"/>
  <c r="AI21" i="2"/>
  <c r="AI21" i="16"/>
  <c r="AI21" i="12"/>
  <c r="AI21" i="4"/>
  <c r="AI21" i="30"/>
  <c r="AI21" i="6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I27" i="7"/>
  <c r="AI27" i="2"/>
  <c r="A27" i="31"/>
  <c r="AI27" i="4"/>
  <c r="AI27" i="30"/>
  <c r="AI27" i="12"/>
  <c r="AI27" i="27"/>
  <c r="AI27" i="34"/>
  <c r="AI27" i="6"/>
  <c r="AI27" i="13"/>
  <c r="AI27" i="16"/>
  <c r="AI27" i="3"/>
  <c r="AI27" i="11"/>
  <c r="AI27" i="20"/>
  <c r="AI27" i="5"/>
  <c r="AI27" i="15"/>
  <c r="AI27" i="18"/>
  <c r="AI27" i="10"/>
  <c r="AI27" i="14"/>
  <c r="A32" i="31"/>
  <c r="AI32" i="15"/>
  <c r="AI32" i="6"/>
  <c r="AI32" i="7"/>
  <c r="AI32" i="2"/>
  <c r="AI32" i="10"/>
  <c r="AI32" i="34"/>
  <c r="AI32" i="30"/>
  <c r="AI32" i="5"/>
  <c r="AI32" i="4"/>
  <c r="AI32" i="18"/>
  <c r="AI32" i="27"/>
  <c r="AI32" i="12"/>
  <c r="AI32" i="3"/>
  <c r="AI32" i="20"/>
  <c r="AI32" i="16"/>
  <c r="AI32" i="14"/>
  <c r="AI32" i="13"/>
  <c r="AI32" i="1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I26" i="11"/>
  <c r="AI26" i="15"/>
  <c r="AI26" i="5"/>
  <c r="AI26" i="4"/>
  <c r="AI26" i="12"/>
  <c r="AI26" i="16"/>
  <c r="A26" i="31"/>
  <c r="AI26" i="20"/>
  <c r="AI26" i="14"/>
  <c r="AI26" i="10"/>
  <c r="AI26" i="6"/>
  <c r="AI26" i="13"/>
  <c r="AI26" i="34"/>
  <c r="AI26" i="18"/>
  <c r="AI26" i="7"/>
  <c r="AI26" i="30"/>
  <c r="AI26" i="2"/>
  <c r="AI26" i="27"/>
  <c r="AI26" i="3"/>
  <c r="A29" i="31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"/>
  <c r="AI29" i="10"/>
  <c r="AI29" i="4"/>
  <c r="AI29" i="27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  <c r="AJ11" i="25"/>
  <c r="AK28" i="25"/>
  <c r="A25" i="28" l="1"/>
  <c r="AI25" i="26"/>
  <c r="A27" i="28"/>
  <c r="AI27" i="26"/>
  <c r="A11" i="28"/>
  <c r="AI11" i="26"/>
  <c r="AI26" i="28"/>
  <c r="AI20" i="28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I28" i="28"/>
  <c r="AI27" i="28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I33" i="28"/>
  <c r="AI32" i="28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I15" i="28"/>
  <c r="AI13" i="28"/>
  <c r="AI31" i="28"/>
  <c r="A20" i="26"/>
  <c r="AI20" i="25"/>
  <c r="A32" i="28"/>
  <c r="AI32" i="26"/>
  <c r="A15" i="28"/>
  <c r="AI15" i="26"/>
  <c r="A34" i="28"/>
  <c r="AI34" i="26"/>
  <c r="AI30" i="28"/>
  <c r="AI25" i="28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I11" i="28"/>
  <c r="AI29" i="28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I18" i="28"/>
  <c r="AI22" i="28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I23" i="28"/>
  <c r="AI21" i="28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22" i="23" l="1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33" i="22" s="1"/>
  <c r="AK24" i="22"/>
  <c r="A24" i="22" s="1"/>
  <c r="AK15" i="22"/>
  <c r="A15" i="22" s="1"/>
  <c r="AK13" i="22"/>
  <c r="A13" i="22" s="1"/>
  <c r="AK29" i="22"/>
  <c r="A29" i="22" s="1"/>
  <c r="AK12" i="22"/>
  <c r="A12" i="22" s="1"/>
  <c r="AK32" i="22"/>
  <c r="A32" i="22" s="1"/>
  <c r="AK17" i="22"/>
  <c r="A17" i="22" s="1"/>
  <c r="AK16" i="22"/>
  <c r="A16" i="22" s="1"/>
  <c r="AK30" i="22"/>
  <c r="A30" i="22" s="1"/>
  <c r="AK26" i="22"/>
  <c r="A26" i="22" s="1"/>
  <c r="AK19" i="22"/>
  <c r="A19" i="22" s="1"/>
  <c r="AK23" i="22"/>
  <c r="A23" i="22" s="1"/>
  <c r="AK14" i="22"/>
  <c r="A14" i="22" s="1"/>
  <c r="AK20" i="22"/>
  <c r="A20" i="22" s="1"/>
  <c r="AK22" i="22"/>
  <c r="A22" i="22" s="1"/>
  <c r="AK25" i="22"/>
  <c r="A25" i="22" s="1"/>
  <c r="AK18" i="22"/>
  <c r="A18" i="22" s="1"/>
  <c r="AK34" i="22"/>
  <c r="A34" i="22" s="1"/>
  <c r="AK28" i="22"/>
  <c r="A28" i="22" s="1"/>
  <c r="AK21" i="22"/>
  <c r="A21" i="22" s="1"/>
  <c r="AK27" i="22"/>
  <c r="A27" i="22" s="1"/>
  <c r="AK11" i="22"/>
  <c r="A11" i="22" s="1"/>
  <c r="AK31" i="22"/>
  <c r="A31" i="22" s="1"/>
</calcChain>
</file>

<file path=xl/sharedStrings.xml><?xml version="1.0" encoding="utf-8"?>
<sst xmlns="http://schemas.openxmlformats.org/spreadsheetml/2006/main" count="6421" uniqueCount="117">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</sst>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9" activePane="bottomRight" state="frozen"/>
      <selection activeCell="AN15" sqref="AN15"/>
      <selection pane="topRight" activeCell="AN15" sqref="AN15"/>
      <selection pane="bottomLeft" activeCell="AN15" sqref="AN15"/>
      <selection pane="bottomRight" activeCell="AU13" sqref="AU13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113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92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138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103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119</v>
      </c>
      <c r="AL5" s="90">
        <f t="shared" si="1"/>
        <v>6</v>
      </c>
      <c r="AM5" s="90">
        <f t="shared" si="2"/>
        <v>8</v>
      </c>
      <c r="AN5" s="90">
        <f t="shared" si="3"/>
        <v>10</v>
      </c>
      <c r="AO5" s="90">
        <f t="shared" si="4"/>
        <v>10</v>
      </c>
      <c r="AP5" s="92">
        <f t="shared" si="5"/>
        <v>85</v>
      </c>
      <c r="AQ5" s="104">
        <f t="shared" si="6"/>
        <v>34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115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9</v>
      </c>
      <c r="AP6" s="92">
        <f t="shared" si="5"/>
        <v>93</v>
      </c>
      <c r="AQ6" s="104">
        <f t="shared" si="6"/>
        <v>22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122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11</v>
      </c>
      <c r="AP7" s="92">
        <f t="shared" si="5"/>
        <v>95</v>
      </c>
      <c r="AQ7" s="104">
        <f t="shared" si="6"/>
        <v>27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120</v>
      </c>
      <c r="AL8" s="90">
        <f t="shared" si="1"/>
        <v>6</v>
      </c>
      <c r="AM8" s="90">
        <f t="shared" si="2"/>
        <v>6</v>
      </c>
      <c r="AN8" s="90">
        <f t="shared" si="3"/>
        <v>7</v>
      </c>
      <c r="AO8" s="90">
        <f t="shared" si="4"/>
        <v>10</v>
      </c>
      <c r="AP8" s="92">
        <f t="shared" si="5"/>
        <v>91</v>
      </c>
      <c r="AQ8" s="104">
        <f t="shared" si="6"/>
        <v>29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111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92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141</v>
      </c>
      <c r="AL10" s="90">
        <f t="shared" si="1"/>
        <v>4</v>
      </c>
      <c r="AM10" s="90">
        <f t="shared" si="7"/>
        <v>11</v>
      </c>
      <c r="AN10" s="90">
        <f t="shared" si="8"/>
        <v>12</v>
      </c>
      <c r="AO10" s="90">
        <f t="shared" si="9"/>
        <v>14</v>
      </c>
      <c r="AP10" s="92">
        <f t="shared" si="5"/>
        <v>100</v>
      </c>
      <c r="AQ10" s="104">
        <f t="shared" si="6"/>
        <v>41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105</v>
      </c>
      <c r="AL11" s="90">
        <f t="shared" si="1"/>
        <v>0</v>
      </c>
      <c r="AM11" s="90">
        <f t="shared" si="7"/>
        <v>4</v>
      </c>
      <c r="AN11" s="90">
        <f t="shared" si="8"/>
        <v>6</v>
      </c>
      <c r="AO11" s="90">
        <f t="shared" si="9"/>
        <v>8</v>
      </c>
      <c r="AP11" s="92">
        <f t="shared" si="5"/>
        <v>87</v>
      </c>
      <c r="AQ11" s="104">
        <f t="shared" si="6"/>
        <v>18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133</v>
      </c>
      <c r="AL12" s="90">
        <f t="shared" si="1"/>
        <v>7</v>
      </c>
      <c r="AM12" s="90">
        <f t="shared" si="7"/>
        <v>7</v>
      </c>
      <c r="AN12" s="90">
        <f t="shared" si="8"/>
        <v>11</v>
      </c>
      <c r="AO12" s="90">
        <f t="shared" si="9"/>
        <v>12</v>
      </c>
      <c r="AP12" s="92">
        <f t="shared" si="5"/>
        <v>96</v>
      </c>
      <c r="AQ12" s="104">
        <f t="shared" si="6"/>
        <v>37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162</v>
      </c>
      <c r="AL13" s="90">
        <f t="shared" si="1"/>
        <v>4</v>
      </c>
      <c r="AM13" s="90">
        <f t="shared" si="7"/>
        <v>5</v>
      </c>
      <c r="AN13" s="90">
        <f t="shared" si="8"/>
        <v>8</v>
      </c>
      <c r="AO13" s="90">
        <f t="shared" si="9"/>
        <v>9</v>
      </c>
      <c r="AP13" s="92">
        <f t="shared" si="5"/>
        <v>136</v>
      </c>
      <c r="AQ13" s="104">
        <f t="shared" si="6"/>
        <v>26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135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8</v>
      </c>
      <c r="AP14" s="92">
        <f t="shared" si="5"/>
        <v>107</v>
      </c>
      <c r="AQ14" s="104">
        <f t="shared" si="6"/>
        <v>28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138</v>
      </c>
      <c r="AL15" s="90">
        <f t="shared" si="1"/>
        <v>6</v>
      </c>
      <c r="AM15" s="90">
        <f t="shared" si="7"/>
        <v>8</v>
      </c>
      <c r="AN15" s="90">
        <f t="shared" si="8"/>
        <v>10</v>
      </c>
      <c r="AO15" s="90">
        <f t="shared" si="9"/>
        <v>12</v>
      </c>
      <c r="AP15" s="92">
        <f t="shared" si="5"/>
        <v>102</v>
      </c>
      <c r="AQ15" s="104">
        <f t="shared" si="6"/>
        <v>36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145</v>
      </c>
      <c r="AL16" s="90">
        <f t="shared" si="1"/>
        <v>5</v>
      </c>
      <c r="AM16" s="90">
        <f t="shared" si="7"/>
        <v>7</v>
      </c>
      <c r="AN16" s="90">
        <f t="shared" si="8"/>
        <v>9</v>
      </c>
      <c r="AO16" s="90">
        <f t="shared" si="9"/>
        <v>14</v>
      </c>
      <c r="AP16" s="92">
        <f t="shared" si="5"/>
        <v>110</v>
      </c>
      <c r="AQ16" s="104">
        <f t="shared" si="6"/>
        <v>35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91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4</v>
      </c>
      <c r="AP17" s="92">
        <f t="shared" si="5"/>
        <v>85</v>
      </c>
      <c r="AQ17" s="104">
        <f t="shared" si="6"/>
        <v>6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119</v>
      </c>
      <c r="AL18" s="90">
        <f t="shared" si="1"/>
        <v>2</v>
      </c>
      <c r="AM18" s="90">
        <f t="shared" si="7"/>
        <v>5</v>
      </c>
      <c r="AN18" s="90">
        <f t="shared" si="8"/>
        <v>6</v>
      </c>
      <c r="AO18" s="90">
        <f t="shared" si="9"/>
        <v>7</v>
      </c>
      <c r="AP18" s="92">
        <f t="shared" si="5"/>
        <v>99</v>
      </c>
      <c r="AQ18" s="104">
        <f t="shared" si="6"/>
        <v>20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134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>
        <f>SMALL($C19:$AJ19,4)</f>
        <v>10</v>
      </c>
      <c r="AP19" s="92">
        <f t="shared" si="5"/>
        <v>100</v>
      </c>
      <c r="AQ19" s="104">
        <f t="shared" si="6"/>
        <v>34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119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105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134</v>
      </c>
      <c r="AL21" s="90">
        <f>SMALL($C21:$AJ21,1)</f>
        <v>6</v>
      </c>
      <c r="AM21" s="90">
        <f>SMALL($C21:$AJ21,2)</f>
        <v>7</v>
      </c>
      <c r="AN21" s="90">
        <f>SMALL($C21:$AJ21,3)</f>
        <v>11</v>
      </c>
      <c r="AO21" s="90">
        <f>SMALL($C21:$AJ21,4)</f>
        <v>12</v>
      </c>
      <c r="AP21" s="92">
        <f t="shared" si="5"/>
        <v>98</v>
      </c>
      <c r="AQ21" s="104">
        <f t="shared" si="6"/>
        <v>36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144</v>
      </c>
      <c r="AL22" s="90">
        <f>SMALL($C22:$AJ22,1)</f>
        <v>7</v>
      </c>
      <c r="AM22" s="90">
        <f>SMALL($C22:$AJ22,2)</f>
        <v>8</v>
      </c>
      <c r="AN22" s="90">
        <f>SMALL($C22:$AJ22,3)</f>
        <v>8</v>
      </c>
      <c r="AO22" s="90">
        <f>SMALL($C22:$AJ22,4)</f>
        <v>9</v>
      </c>
      <c r="AP22" s="92">
        <f t="shared" si="5"/>
        <v>112</v>
      </c>
      <c r="AQ22" s="104">
        <f t="shared" si="6"/>
        <v>32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132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110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147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116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101</v>
      </c>
      <c r="AL25" s="90">
        <f t="shared" si="11"/>
        <v>4</v>
      </c>
      <c r="AM25" s="90">
        <f t="shared" si="12"/>
        <v>6</v>
      </c>
      <c r="AN25" s="90">
        <f t="shared" si="13"/>
        <v>9</v>
      </c>
      <c r="AO25" s="90">
        <f t="shared" si="14"/>
        <v>9</v>
      </c>
      <c r="AP25" s="92">
        <f t="shared" si="5"/>
        <v>73</v>
      </c>
      <c r="AQ25" s="104">
        <f t="shared" si="10"/>
        <v>28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132</v>
      </c>
      <c r="AL26" s="90">
        <f t="shared" si="11"/>
        <v>6</v>
      </c>
      <c r="AM26" s="90">
        <f t="shared" si="12"/>
        <v>6</v>
      </c>
      <c r="AN26" s="90">
        <f t="shared" si="13"/>
        <v>9</v>
      </c>
      <c r="AO26" s="90">
        <f t="shared" si="14"/>
        <v>11</v>
      </c>
      <c r="AP26" s="92">
        <f t="shared" ref="AP26:AP30" si="15">AK26-AO26-AN26-AM26-AL26</f>
        <v>100</v>
      </c>
      <c r="AQ26" s="104">
        <f t="shared" si="10"/>
        <v>32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2670</v>
      </c>
      <c r="AL31" s="105">
        <f t="shared" si="17"/>
        <v>87</v>
      </c>
      <c r="AM31" s="105">
        <f t="shared" si="17"/>
        <v>124</v>
      </c>
      <c r="AN31" s="105">
        <f t="shared" si="17"/>
        <v>162</v>
      </c>
      <c r="AO31" s="105">
        <f t="shared" si="17"/>
        <v>199</v>
      </c>
      <c r="AP31" s="106">
        <f t="shared" si="17"/>
        <v>2098</v>
      </c>
      <c r="AQ31" s="106">
        <f t="shared" si="17"/>
        <v>572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71" priority="34" bottom="1" rank="4"/>
  </conditionalFormatting>
  <conditionalFormatting sqref="C4:AJ4">
    <cfRule type="top10" dxfId="170" priority="33" bottom="1" rank="4"/>
  </conditionalFormatting>
  <conditionalFormatting sqref="C5:AJ5">
    <cfRule type="top10" dxfId="169" priority="32" bottom="1" rank="4"/>
  </conditionalFormatting>
  <conditionalFormatting sqref="C6:AJ6">
    <cfRule type="top10" dxfId="168" priority="31" bottom="1" rank="4"/>
  </conditionalFormatting>
  <conditionalFormatting sqref="C7:AJ7">
    <cfRule type="top10" dxfId="167" priority="30" bottom="1" rank="4"/>
  </conditionalFormatting>
  <conditionalFormatting sqref="C8:AJ8">
    <cfRule type="top10" dxfId="166" priority="29" bottom="1" rank="4"/>
  </conditionalFormatting>
  <conditionalFormatting sqref="C9:AJ9">
    <cfRule type="top10" dxfId="165" priority="28" bottom="1" rank="4"/>
  </conditionalFormatting>
  <conditionalFormatting sqref="C10:AJ10">
    <cfRule type="top10" dxfId="164" priority="27" bottom="1" rank="4"/>
  </conditionalFormatting>
  <conditionalFormatting sqref="C11:AJ11">
    <cfRule type="top10" dxfId="163" priority="26" bottom="1" rank="4"/>
  </conditionalFormatting>
  <conditionalFormatting sqref="C12:AJ12">
    <cfRule type="top10" dxfId="162" priority="25" bottom="1" rank="4"/>
  </conditionalFormatting>
  <conditionalFormatting sqref="C13:AJ13">
    <cfRule type="top10" dxfId="161" priority="24" bottom="1" rank="4"/>
  </conditionalFormatting>
  <conditionalFormatting sqref="C14:AJ14">
    <cfRule type="top10" dxfId="160" priority="23" bottom="1" rank="4"/>
  </conditionalFormatting>
  <conditionalFormatting sqref="C15:AJ15">
    <cfRule type="top10" dxfId="159" priority="22" bottom="1" rank="4"/>
  </conditionalFormatting>
  <conditionalFormatting sqref="C16:AJ16">
    <cfRule type="top10" dxfId="158" priority="21" bottom="1" rank="4"/>
  </conditionalFormatting>
  <conditionalFormatting sqref="C17:AJ17">
    <cfRule type="top10" dxfId="157" priority="20" bottom="1" rank="4"/>
  </conditionalFormatting>
  <conditionalFormatting sqref="C18:AJ18">
    <cfRule type="top10" dxfId="156" priority="19" bottom="1" rank="4"/>
  </conditionalFormatting>
  <conditionalFormatting sqref="C19:AJ19">
    <cfRule type="top10" dxfId="155" priority="18" bottom="1" rank="4"/>
  </conditionalFormatting>
  <conditionalFormatting sqref="C20:AJ20">
    <cfRule type="top10" dxfId="154" priority="17" bottom="1" rank="4"/>
  </conditionalFormatting>
  <conditionalFormatting sqref="AU3:AU36">
    <cfRule type="top10" dxfId="153" priority="83" rank="1"/>
  </conditionalFormatting>
  <conditionalFormatting sqref="C21:AJ21">
    <cfRule type="top10" dxfId="152" priority="8" bottom="1" rank="4"/>
  </conditionalFormatting>
  <conditionalFormatting sqref="C22:AJ22">
    <cfRule type="top10" dxfId="151" priority="7" bottom="1" rank="4"/>
  </conditionalFormatting>
  <conditionalFormatting sqref="C23:AJ23">
    <cfRule type="top10" dxfId="150" priority="6" bottom="1" rank="4"/>
  </conditionalFormatting>
  <conditionalFormatting sqref="C24:AJ24">
    <cfRule type="top10" dxfId="149" priority="4" bottom="1" rank="4"/>
  </conditionalFormatting>
  <conditionalFormatting sqref="C25:AJ25">
    <cfRule type="top10" dxfId="148" priority="3" bottom="1" rank="4"/>
  </conditionalFormatting>
  <conditionalFormatting sqref="C26:AJ26">
    <cfRule type="top10" dxfId="147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abSelected="1" workbookViewId="0">
      <selection activeCell="AJ19" sqref="AJ11:AJ1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v>1</v>
      </c>
      <c r="B11" s="27" t="s">
        <v>86</v>
      </c>
      <c r="C11" s="23" t="s">
        <v>105</v>
      </c>
      <c r="D11" s="24" t="s">
        <v>20</v>
      </c>
      <c r="E11" s="36" t="s">
        <v>20</v>
      </c>
      <c r="F11" s="23" t="s">
        <v>105</v>
      </c>
      <c r="G11" s="24" t="s">
        <v>3</v>
      </c>
      <c r="H11" s="36" t="s">
        <v>20</v>
      </c>
      <c r="I11" s="23" t="s">
        <v>3</v>
      </c>
      <c r="J11" s="24" t="s">
        <v>20</v>
      </c>
      <c r="K11" s="25">
        <v>0</v>
      </c>
      <c r="L11" s="23" t="s">
        <v>20</v>
      </c>
      <c r="M11" s="24" t="s">
        <v>105</v>
      </c>
      <c r="N11" s="25">
        <v>0</v>
      </c>
      <c r="O11" s="23" t="s">
        <v>3</v>
      </c>
      <c r="P11" s="24" t="s">
        <v>105</v>
      </c>
      <c r="Q11" s="123">
        <v>20</v>
      </c>
      <c r="R11" s="23" t="s">
        <v>20</v>
      </c>
      <c r="S11" s="24" t="s">
        <v>20</v>
      </c>
      <c r="T11" s="25" t="s">
        <v>21</v>
      </c>
      <c r="U11" s="23" t="s">
        <v>105</v>
      </c>
      <c r="V11" s="24" t="s">
        <v>105</v>
      </c>
      <c r="W11" s="36">
        <v>0</v>
      </c>
      <c r="X11" s="23" t="s">
        <v>3</v>
      </c>
      <c r="Y11" s="24" t="s">
        <v>106</v>
      </c>
      <c r="Z11" s="25" t="s">
        <v>21</v>
      </c>
      <c r="AA11" s="23" t="s">
        <v>105</v>
      </c>
      <c r="AB11" s="24" t="s">
        <v>20</v>
      </c>
      <c r="AC11" s="25">
        <v>0</v>
      </c>
      <c r="AD11" s="26"/>
      <c r="AE11" s="24"/>
      <c r="AF11" s="25"/>
      <c r="AG11" s="27">
        <v>34</v>
      </c>
      <c r="AH11" s="28">
        <v>128</v>
      </c>
      <c r="AI11" s="35">
        <v>2</v>
      </c>
      <c r="AJ11" s="30">
        <v>162</v>
      </c>
      <c r="AK11" s="31">
        <v>1</v>
      </c>
    </row>
    <row r="12" spans="1:38" ht="24.9" customHeight="1" thickBot="1" x14ac:dyDescent="0.3">
      <c r="A12" s="35">
        <v>2</v>
      </c>
      <c r="B12" s="27" t="s">
        <v>83</v>
      </c>
      <c r="C12" s="23" t="s">
        <v>105</v>
      </c>
      <c r="D12" s="24" t="s">
        <v>20</v>
      </c>
      <c r="E12" s="36" t="s">
        <v>20</v>
      </c>
      <c r="F12" s="23" t="s">
        <v>105</v>
      </c>
      <c r="G12" s="24" t="s">
        <v>20</v>
      </c>
      <c r="H12" s="36" t="s">
        <v>3</v>
      </c>
      <c r="I12" s="23" t="s">
        <v>20</v>
      </c>
      <c r="J12" s="24" t="s">
        <v>105</v>
      </c>
      <c r="K12" s="25">
        <v>0</v>
      </c>
      <c r="L12" s="23" t="s">
        <v>3</v>
      </c>
      <c r="M12" s="24" t="s">
        <v>105</v>
      </c>
      <c r="N12" s="25">
        <v>0</v>
      </c>
      <c r="O12" s="23" t="s">
        <v>20</v>
      </c>
      <c r="P12" s="24" t="s">
        <v>105</v>
      </c>
      <c r="Q12" s="123">
        <v>8</v>
      </c>
      <c r="R12" s="23" t="s">
        <v>20</v>
      </c>
      <c r="S12" s="24" t="s">
        <v>105</v>
      </c>
      <c r="T12" s="25">
        <v>0</v>
      </c>
      <c r="U12" s="23" t="s">
        <v>105</v>
      </c>
      <c r="V12" s="24" t="s">
        <v>20</v>
      </c>
      <c r="W12" s="36" t="s">
        <v>20</v>
      </c>
      <c r="X12" s="23" t="s">
        <v>3</v>
      </c>
      <c r="Y12" s="24" t="s">
        <v>20</v>
      </c>
      <c r="Z12" s="25" t="s">
        <v>20</v>
      </c>
      <c r="AA12" s="23" t="s">
        <v>20</v>
      </c>
      <c r="AB12" s="24" t="s">
        <v>105</v>
      </c>
      <c r="AC12" s="25" t="s">
        <v>21</v>
      </c>
      <c r="AD12" s="26"/>
      <c r="AE12" s="24"/>
      <c r="AF12" s="25"/>
      <c r="AG12" s="27">
        <v>22</v>
      </c>
      <c r="AH12" s="28">
        <v>125</v>
      </c>
      <c r="AI12" s="35">
        <v>4</v>
      </c>
      <c r="AJ12" s="30">
        <v>147</v>
      </c>
      <c r="AK12" s="31">
        <v>2</v>
      </c>
    </row>
    <row r="13" spans="1:38" ht="24.9" customHeight="1" thickBot="1" x14ac:dyDescent="0.3">
      <c r="A13" s="35">
        <v>3</v>
      </c>
      <c r="B13" s="27" t="s">
        <v>73</v>
      </c>
      <c r="C13" s="23" t="s">
        <v>105</v>
      </c>
      <c r="D13" s="24" t="s">
        <v>105</v>
      </c>
      <c r="E13" s="36">
        <v>0</v>
      </c>
      <c r="F13" s="23" t="s">
        <v>105</v>
      </c>
      <c r="G13" s="24" t="s">
        <v>105</v>
      </c>
      <c r="H13" s="36">
        <v>0</v>
      </c>
      <c r="I13" s="23" t="s">
        <v>20</v>
      </c>
      <c r="J13" s="24" t="s">
        <v>105</v>
      </c>
      <c r="K13" s="25">
        <v>0</v>
      </c>
      <c r="L13" s="23" t="s">
        <v>20</v>
      </c>
      <c r="M13" s="24" t="s">
        <v>106</v>
      </c>
      <c r="N13" s="25">
        <v>0</v>
      </c>
      <c r="O13" s="23" t="s">
        <v>20</v>
      </c>
      <c r="P13" s="24" t="s">
        <v>106</v>
      </c>
      <c r="Q13" s="123">
        <v>12</v>
      </c>
      <c r="R13" s="23" t="s">
        <v>3</v>
      </c>
      <c r="S13" s="24" t="s">
        <v>105</v>
      </c>
      <c r="T13" s="25">
        <v>0</v>
      </c>
      <c r="U13" s="23" t="s">
        <v>20</v>
      </c>
      <c r="V13" s="24" t="s">
        <v>105</v>
      </c>
      <c r="W13" s="36">
        <v>0</v>
      </c>
      <c r="X13" s="23" t="s">
        <v>3</v>
      </c>
      <c r="Y13" s="24" t="s">
        <v>105</v>
      </c>
      <c r="Z13" s="25" t="s">
        <v>20</v>
      </c>
      <c r="AA13" s="23" t="s">
        <v>20</v>
      </c>
      <c r="AB13" s="24" t="s">
        <v>3</v>
      </c>
      <c r="AC13" s="25">
        <v>0</v>
      </c>
      <c r="AD13" s="26"/>
      <c r="AE13" s="24"/>
      <c r="AF13" s="25"/>
      <c r="AG13" s="27">
        <v>14</v>
      </c>
      <c r="AH13" s="28">
        <v>131</v>
      </c>
      <c r="AI13" s="35">
        <v>1</v>
      </c>
      <c r="AJ13" s="30">
        <v>145</v>
      </c>
      <c r="AK13" s="31">
        <v>3</v>
      </c>
    </row>
    <row r="14" spans="1:38" ht="24.9" customHeight="1" thickBot="1" x14ac:dyDescent="0.3">
      <c r="A14" s="35">
        <v>4</v>
      </c>
      <c r="B14" s="27" t="s">
        <v>109</v>
      </c>
      <c r="C14" s="23" t="s">
        <v>105</v>
      </c>
      <c r="D14" s="24" t="s">
        <v>3</v>
      </c>
      <c r="E14" s="36" t="s">
        <v>20</v>
      </c>
      <c r="F14" s="23" t="s">
        <v>20</v>
      </c>
      <c r="G14" s="24" t="s">
        <v>108</v>
      </c>
      <c r="H14" s="36" t="s">
        <v>20</v>
      </c>
      <c r="I14" s="23" t="s">
        <v>3</v>
      </c>
      <c r="J14" s="24" t="s">
        <v>105</v>
      </c>
      <c r="K14" s="25">
        <v>0</v>
      </c>
      <c r="L14" s="23" t="s">
        <v>20</v>
      </c>
      <c r="M14" s="24" t="s">
        <v>20</v>
      </c>
      <c r="N14" s="25" t="s">
        <v>3</v>
      </c>
      <c r="O14" s="23" t="s">
        <v>105</v>
      </c>
      <c r="P14" s="24" t="s">
        <v>106</v>
      </c>
      <c r="Q14" s="123">
        <v>8</v>
      </c>
      <c r="R14" s="23" t="s">
        <v>106</v>
      </c>
      <c r="S14" s="24" t="s">
        <v>106</v>
      </c>
      <c r="T14" s="25" t="s">
        <v>3</v>
      </c>
      <c r="U14" s="23" t="s">
        <v>20</v>
      </c>
      <c r="V14" s="24" t="s">
        <v>20</v>
      </c>
      <c r="W14" s="36">
        <v>0</v>
      </c>
      <c r="X14" s="23" t="s">
        <v>20</v>
      </c>
      <c r="Y14" s="24" t="s">
        <v>106</v>
      </c>
      <c r="Z14" s="25" t="s">
        <v>20</v>
      </c>
      <c r="AA14" s="23" t="s">
        <v>20</v>
      </c>
      <c r="AB14" s="24" t="s">
        <v>105</v>
      </c>
      <c r="AC14" s="25" t="s">
        <v>21</v>
      </c>
      <c r="AD14" s="26"/>
      <c r="AE14" s="24"/>
      <c r="AF14" s="25"/>
      <c r="AG14" s="27">
        <v>25</v>
      </c>
      <c r="AH14" s="28">
        <v>119</v>
      </c>
      <c r="AI14" s="35">
        <v>5</v>
      </c>
      <c r="AJ14" s="30">
        <v>144</v>
      </c>
      <c r="AK14" s="31">
        <v>4</v>
      </c>
    </row>
    <row r="15" spans="1:38" ht="24.9" customHeight="1" thickBot="1" x14ac:dyDescent="0.3">
      <c r="A15" s="35">
        <v>5</v>
      </c>
      <c r="B15" s="27" t="s">
        <v>79</v>
      </c>
      <c r="C15" s="23" t="s">
        <v>105</v>
      </c>
      <c r="D15" s="24" t="s">
        <v>105</v>
      </c>
      <c r="E15" s="36">
        <v>0</v>
      </c>
      <c r="F15" s="23" t="s">
        <v>105</v>
      </c>
      <c r="G15" s="24" t="s">
        <v>3</v>
      </c>
      <c r="H15" s="36" t="s">
        <v>20</v>
      </c>
      <c r="I15" s="23" t="s">
        <v>3</v>
      </c>
      <c r="J15" s="24" t="s">
        <v>105</v>
      </c>
      <c r="K15" s="25">
        <v>0</v>
      </c>
      <c r="L15" s="23" t="s">
        <v>20</v>
      </c>
      <c r="M15" s="24" t="s">
        <v>105</v>
      </c>
      <c r="N15" s="25">
        <v>0</v>
      </c>
      <c r="O15" s="23" t="s">
        <v>20</v>
      </c>
      <c r="P15" s="24" t="s">
        <v>105</v>
      </c>
      <c r="Q15" s="123">
        <v>8</v>
      </c>
      <c r="R15" s="23" t="s">
        <v>3</v>
      </c>
      <c r="S15" s="24" t="s">
        <v>106</v>
      </c>
      <c r="T15" s="25">
        <v>0</v>
      </c>
      <c r="U15" s="23" t="s">
        <v>20</v>
      </c>
      <c r="V15" s="24" t="s">
        <v>20</v>
      </c>
      <c r="W15" s="36">
        <v>0</v>
      </c>
      <c r="X15" s="23" t="s">
        <v>3</v>
      </c>
      <c r="Y15" s="24" t="s">
        <v>106</v>
      </c>
      <c r="Z15" s="25" t="s">
        <v>21</v>
      </c>
      <c r="AA15" s="23" t="s">
        <v>105</v>
      </c>
      <c r="AB15" s="24" t="s">
        <v>3</v>
      </c>
      <c r="AC15" s="25">
        <v>0</v>
      </c>
      <c r="AD15" s="26"/>
      <c r="AE15" s="24"/>
      <c r="AF15" s="25"/>
      <c r="AG15" s="27">
        <v>15</v>
      </c>
      <c r="AH15" s="28">
        <v>126</v>
      </c>
      <c r="AI15" s="35">
        <v>3</v>
      </c>
      <c r="AJ15" s="30">
        <v>141</v>
      </c>
      <c r="AK15" s="31">
        <v>5</v>
      </c>
      <c r="AL15" s="1"/>
    </row>
    <row r="16" spans="1:38" ht="24.9" customHeight="1" thickBot="1" x14ac:dyDescent="0.3">
      <c r="A16" s="35">
        <v>6</v>
      </c>
      <c r="B16" s="27" t="s">
        <v>90</v>
      </c>
      <c r="C16" s="23" t="s">
        <v>105</v>
      </c>
      <c r="D16" s="24" t="s">
        <v>106</v>
      </c>
      <c r="E16" s="36">
        <v>0</v>
      </c>
      <c r="F16" s="23" t="s">
        <v>105</v>
      </c>
      <c r="G16" s="24" t="s">
        <v>20</v>
      </c>
      <c r="H16" s="36" t="s">
        <v>3</v>
      </c>
      <c r="I16" s="23" t="s">
        <v>20</v>
      </c>
      <c r="J16" s="24" t="s">
        <v>105</v>
      </c>
      <c r="K16" s="25">
        <v>0</v>
      </c>
      <c r="L16" s="23" t="s">
        <v>20</v>
      </c>
      <c r="M16" s="24" t="s">
        <v>106</v>
      </c>
      <c r="N16" s="25">
        <v>0</v>
      </c>
      <c r="O16" s="23" t="s">
        <v>20</v>
      </c>
      <c r="P16" s="24" t="s">
        <v>105</v>
      </c>
      <c r="Q16" s="123">
        <v>8</v>
      </c>
      <c r="R16" s="23" t="s">
        <v>20</v>
      </c>
      <c r="S16" s="24" t="s">
        <v>105</v>
      </c>
      <c r="T16" s="25">
        <v>0</v>
      </c>
      <c r="U16" s="23" t="s">
        <v>20</v>
      </c>
      <c r="V16" s="24" t="s">
        <v>105</v>
      </c>
      <c r="W16" s="36">
        <v>0</v>
      </c>
      <c r="X16" s="23" t="s">
        <v>108</v>
      </c>
      <c r="Y16" s="24" t="s">
        <v>105</v>
      </c>
      <c r="Z16" s="25" t="s">
        <v>3</v>
      </c>
      <c r="AA16" s="23" t="s">
        <v>20</v>
      </c>
      <c r="AB16" s="24" t="s">
        <v>105</v>
      </c>
      <c r="AC16" s="25" t="s">
        <v>21</v>
      </c>
      <c r="AD16" s="26"/>
      <c r="AE16" s="24"/>
      <c r="AF16" s="25"/>
      <c r="AG16" s="27">
        <v>19</v>
      </c>
      <c r="AH16" s="28">
        <v>119</v>
      </c>
      <c r="AI16" s="35">
        <v>5</v>
      </c>
      <c r="AJ16" s="30">
        <v>138</v>
      </c>
      <c r="AK16" s="31">
        <v>6</v>
      </c>
      <c r="AL16" s="1"/>
    </row>
    <row r="17" spans="1:38" ht="24.9" customHeight="1" thickBot="1" x14ac:dyDescent="0.3">
      <c r="A17" s="35">
        <v>6</v>
      </c>
      <c r="B17" s="27" t="s">
        <v>111</v>
      </c>
      <c r="C17" s="23" t="s">
        <v>105</v>
      </c>
      <c r="D17" s="24" t="s">
        <v>20</v>
      </c>
      <c r="E17" s="36" t="s">
        <v>20</v>
      </c>
      <c r="F17" s="23" t="s">
        <v>105</v>
      </c>
      <c r="G17" s="24" t="s">
        <v>3</v>
      </c>
      <c r="H17" s="36" t="s">
        <v>20</v>
      </c>
      <c r="I17" s="23" t="s">
        <v>108</v>
      </c>
      <c r="J17" s="24" t="s">
        <v>20</v>
      </c>
      <c r="K17" s="25">
        <v>0</v>
      </c>
      <c r="L17" s="23" t="s">
        <v>20</v>
      </c>
      <c r="M17" s="24" t="s">
        <v>106</v>
      </c>
      <c r="N17" s="25">
        <v>0</v>
      </c>
      <c r="O17" s="23" t="s">
        <v>20</v>
      </c>
      <c r="P17" s="24" t="s">
        <v>106</v>
      </c>
      <c r="Q17" s="123">
        <v>12</v>
      </c>
      <c r="R17" s="23" t="s">
        <v>20</v>
      </c>
      <c r="S17" s="24" t="s">
        <v>105</v>
      </c>
      <c r="T17" s="25">
        <v>0</v>
      </c>
      <c r="U17" s="23" t="s">
        <v>20</v>
      </c>
      <c r="V17" s="24" t="s">
        <v>20</v>
      </c>
      <c r="W17" s="36">
        <v>0</v>
      </c>
      <c r="X17" s="23" t="s">
        <v>3</v>
      </c>
      <c r="Y17" s="24" t="s">
        <v>106</v>
      </c>
      <c r="Z17" s="25" t="s">
        <v>21</v>
      </c>
      <c r="AA17" s="23" t="s">
        <v>105</v>
      </c>
      <c r="AB17" s="24" t="s">
        <v>20</v>
      </c>
      <c r="AC17" s="25">
        <v>0</v>
      </c>
      <c r="AD17" s="26"/>
      <c r="AE17" s="24"/>
      <c r="AF17" s="25"/>
      <c r="AG17" s="27">
        <v>21</v>
      </c>
      <c r="AH17" s="28">
        <v>117</v>
      </c>
      <c r="AI17" s="35">
        <v>8</v>
      </c>
      <c r="AJ17" s="30">
        <v>138</v>
      </c>
      <c r="AK17" s="31">
        <v>6</v>
      </c>
      <c r="AL17" s="1"/>
    </row>
    <row r="18" spans="1:38" ht="24.9" customHeight="1" thickBot="1" x14ac:dyDescent="0.3">
      <c r="A18" s="35">
        <v>8</v>
      </c>
      <c r="B18" s="27" t="s">
        <v>74</v>
      </c>
      <c r="C18" s="23" t="s">
        <v>20</v>
      </c>
      <c r="D18" s="24" t="s">
        <v>105</v>
      </c>
      <c r="E18" s="36">
        <v>0</v>
      </c>
      <c r="F18" s="23" t="s">
        <v>106</v>
      </c>
      <c r="G18" s="24" t="s">
        <v>20</v>
      </c>
      <c r="H18" s="36" t="s">
        <v>20</v>
      </c>
      <c r="I18" s="23" t="s">
        <v>105</v>
      </c>
      <c r="J18" s="24" t="s">
        <v>105</v>
      </c>
      <c r="K18" s="25">
        <v>0</v>
      </c>
      <c r="L18" s="23" t="s">
        <v>3</v>
      </c>
      <c r="M18" s="24" t="s">
        <v>106</v>
      </c>
      <c r="N18" s="25">
        <v>0</v>
      </c>
      <c r="O18" s="23" t="s">
        <v>20</v>
      </c>
      <c r="P18" s="24" t="s">
        <v>106</v>
      </c>
      <c r="Q18" s="123">
        <v>12</v>
      </c>
      <c r="R18" s="23" t="s">
        <v>20</v>
      </c>
      <c r="S18" s="24" t="s">
        <v>106</v>
      </c>
      <c r="T18" s="25">
        <v>0</v>
      </c>
      <c r="U18" s="23" t="s">
        <v>105</v>
      </c>
      <c r="V18" s="24" t="s">
        <v>20</v>
      </c>
      <c r="W18" s="36" t="s">
        <v>20</v>
      </c>
      <c r="X18" s="23" t="s">
        <v>3</v>
      </c>
      <c r="Y18" s="24" t="s">
        <v>106</v>
      </c>
      <c r="Z18" s="25" t="s">
        <v>21</v>
      </c>
      <c r="AA18" s="23" t="s">
        <v>105</v>
      </c>
      <c r="AB18" s="24" t="s">
        <v>20</v>
      </c>
      <c r="AC18" s="25">
        <v>0</v>
      </c>
      <c r="AD18" s="26"/>
      <c r="AE18" s="24"/>
      <c r="AF18" s="25"/>
      <c r="AG18" s="27">
        <v>21</v>
      </c>
      <c r="AH18" s="28">
        <v>114</v>
      </c>
      <c r="AI18" s="35">
        <v>10</v>
      </c>
      <c r="AJ18" s="30">
        <v>135</v>
      </c>
      <c r="AK18" s="31">
        <v>8</v>
      </c>
      <c r="AL18" s="1"/>
    </row>
    <row r="19" spans="1:38" ht="24.9" customHeight="1" thickBot="1" x14ac:dyDescent="0.3">
      <c r="A19" s="35">
        <v>9</v>
      </c>
      <c r="B19" s="27" t="s">
        <v>76</v>
      </c>
      <c r="C19" s="23" t="s">
        <v>20</v>
      </c>
      <c r="D19" s="24" t="s">
        <v>105</v>
      </c>
      <c r="E19" s="36">
        <v>0</v>
      </c>
      <c r="F19" s="23" t="s">
        <v>20</v>
      </c>
      <c r="G19" s="24" t="s">
        <v>20</v>
      </c>
      <c r="H19" s="36">
        <v>0</v>
      </c>
      <c r="I19" s="23" t="s">
        <v>3</v>
      </c>
      <c r="J19" s="24" t="s">
        <v>105</v>
      </c>
      <c r="K19" s="25">
        <v>0</v>
      </c>
      <c r="L19" s="23" t="s">
        <v>20</v>
      </c>
      <c r="M19" s="24" t="s">
        <v>105</v>
      </c>
      <c r="N19" s="25">
        <v>0</v>
      </c>
      <c r="O19" s="23" t="s">
        <v>3</v>
      </c>
      <c r="P19" s="24" t="s">
        <v>105</v>
      </c>
      <c r="Q19" s="123">
        <v>20</v>
      </c>
      <c r="R19" s="23" t="s">
        <v>20</v>
      </c>
      <c r="S19" s="24" t="s">
        <v>105</v>
      </c>
      <c r="T19" s="25">
        <v>0</v>
      </c>
      <c r="U19" s="23" t="s">
        <v>105</v>
      </c>
      <c r="V19" s="24" t="s">
        <v>106</v>
      </c>
      <c r="W19" s="36">
        <v>0</v>
      </c>
      <c r="X19" s="23" t="s">
        <v>20</v>
      </c>
      <c r="Y19" s="24" t="s">
        <v>106</v>
      </c>
      <c r="Z19" s="25" t="s">
        <v>20</v>
      </c>
      <c r="AA19" s="23" t="s">
        <v>20</v>
      </c>
      <c r="AB19" s="24" t="s">
        <v>105</v>
      </c>
      <c r="AC19" s="25" t="s">
        <v>21</v>
      </c>
      <c r="AD19" s="26"/>
      <c r="AE19" s="24"/>
      <c r="AF19" s="25"/>
      <c r="AG19" s="27">
        <v>27</v>
      </c>
      <c r="AH19" s="28">
        <v>107</v>
      </c>
      <c r="AI19" s="35">
        <v>14</v>
      </c>
      <c r="AJ19" s="30">
        <v>134</v>
      </c>
      <c r="AK19" s="31">
        <v>9</v>
      </c>
      <c r="AL19" s="1"/>
    </row>
    <row r="20" spans="1:38" ht="24.9" customHeight="1" thickBot="1" x14ac:dyDescent="0.3">
      <c r="A20" s="35">
        <v>9</v>
      </c>
      <c r="B20" s="27" t="s">
        <v>80</v>
      </c>
      <c r="C20" s="23" t="s">
        <v>105</v>
      </c>
      <c r="D20" s="24" t="s">
        <v>20</v>
      </c>
      <c r="E20" s="36" t="s">
        <v>20</v>
      </c>
      <c r="F20" s="23" t="s">
        <v>106</v>
      </c>
      <c r="G20" s="24" t="s">
        <v>20</v>
      </c>
      <c r="H20" s="36" t="s">
        <v>20</v>
      </c>
      <c r="I20" s="23" t="s">
        <v>105</v>
      </c>
      <c r="J20" s="24" t="s">
        <v>105</v>
      </c>
      <c r="K20" s="25">
        <v>0</v>
      </c>
      <c r="L20" s="23" t="s">
        <v>20</v>
      </c>
      <c r="M20" s="24" t="s">
        <v>106</v>
      </c>
      <c r="N20" s="25">
        <v>0</v>
      </c>
      <c r="O20" s="23" t="s">
        <v>20</v>
      </c>
      <c r="P20" s="24" t="s">
        <v>106</v>
      </c>
      <c r="Q20" s="123">
        <v>12</v>
      </c>
      <c r="R20" s="23" t="s">
        <v>105</v>
      </c>
      <c r="S20" s="24" t="s">
        <v>106</v>
      </c>
      <c r="T20" s="25">
        <v>0</v>
      </c>
      <c r="U20" s="23" t="s">
        <v>105</v>
      </c>
      <c r="V20" s="24" t="s">
        <v>105</v>
      </c>
      <c r="W20" s="36">
        <v>0</v>
      </c>
      <c r="X20" s="23" t="s">
        <v>3</v>
      </c>
      <c r="Y20" s="24" t="s">
        <v>106</v>
      </c>
      <c r="Z20" s="25" t="s">
        <v>21</v>
      </c>
      <c r="AA20" s="23" t="s">
        <v>106</v>
      </c>
      <c r="AB20" s="24" t="s">
        <v>20</v>
      </c>
      <c r="AC20" s="25">
        <v>0</v>
      </c>
      <c r="AD20" s="26"/>
      <c r="AE20" s="24"/>
      <c r="AF20" s="25"/>
      <c r="AG20" s="27">
        <v>21</v>
      </c>
      <c r="AH20" s="28">
        <v>113</v>
      </c>
      <c r="AI20" s="35">
        <v>11</v>
      </c>
      <c r="AJ20" s="30">
        <v>134</v>
      </c>
      <c r="AK20" s="31">
        <v>9</v>
      </c>
      <c r="AL20" s="1"/>
    </row>
    <row r="21" spans="1:38" ht="24.9" customHeight="1" thickBot="1" x14ac:dyDescent="0.3">
      <c r="A21" s="35">
        <v>11</v>
      </c>
      <c r="B21" s="27" t="s">
        <v>77</v>
      </c>
      <c r="C21" s="23" t="s">
        <v>105</v>
      </c>
      <c r="D21" s="24" t="s">
        <v>20</v>
      </c>
      <c r="E21" s="36" t="s">
        <v>20</v>
      </c>
      <c r="F21" s="23" t="s">
        <v>20</v>
      </c>
      <c r="G21" s="24" t="s">
        <v>20</v>
      </c>
      <c r="H21" s="36">
        <v>0</v>
      </c>
      <c r="I21" s="23" t="s">
        <v>20</v>
      </c>
      <c r="J21" s="24" t="s">
        <v>20</v>
      </c>
      <c r="K21" s="25">
        <v>0</v>
      </c>
      <c r="L21" s="23" t="s">
        <v>3</v>
      </c>
      <c r="M21" s="24" t="s">
        <v>105</v>
      </c>
      <c r="N21" s="25">
        <v>0</v>
      </c>
      <c r="O21" s="23" t="s">
        <v>3</v>
      </c>
      <c r="P21" s="24" t="s">
        <v>105</v>
      </c>
      <c r="Q21" s="123">
        <v>20</v>
      </c>
      <c r="R21" s="23" t="s">
        <v>20</v>
      </c>
      <c r="S21" s="24" t="s">
        <v>105</v>
      </c>
      <c r="T21" s="25">
        <v>0</v>
      </c>
      <c r="U21" s="23" t="s">
        <v>105</v>
      </c>
      <c r="V21" s="24" t="s">
        <v>106</v>
      </c>
      <c r="W21" s="36">
        <v>0</v>
      </c>
      <c r="X21" s="23" t="s">
        <v>108</v>
      </c>
      <c r="Y21" s="24" t="s">
        <v>105</v>
      </c>
      <c r="Z21" s="25" t="s">
        <v>3</v>
      </c>
      <c r="AA21" s="23" t="s">
        <v>105</v>
      </c>
      <c r="AB21" s="24" t="s">
        <v>105</v>
      </c>
      <c r="AC21" s="25">
        <v>0</v>
      </c>
      <c r="AD21" s="26"/>
      <c r="AE21" s="24"/>
      <c r="AF21" s="25"/>
      <c r="AG21" s="27">
        <v>25</v>
      </c>
      <c r="AH21" s="28">
        <v>108</v>
      </c>
      <c r="AI21" s="35">
        <v>12</v>
      </c>
      <c r="AJ21" s="30">
        <v>133</v>
      </c>
      <c r="AK21" s="31">
        <v>11</v>
      </c>
      <c r="AL21" s="1"/>
    </row>
    <row r="22" spans="1:38" ht="24.9" customHeight="1" thickBot="1" x14ac:dyDescent="0.3">
      <c r="A22" s="35">
        <v>12</v>
      </c>
      <c r="B22" s="27" t="s">
        <v>93</v>
      </c>
      <c r="C22" s="23" t="s">
        <v>20</v>
      </c>
      <c r="D22" s="24" t="s">
        <v>20</v>
      </c>
      <c r="E22" s="36">
        <v>0</v>
      </c>
      <c r="F22" s="23" t="s">
        <v>106</v>
      </c>
      <c r="G22" s="24" t="s">
        <v>3</v>
      </c>
      <c r="H22" s="36" t="s">
        <v>20</v>
      </c>
      <c r="I22" s="23" t="s">
        <v>3</v>
      </c>
      <c r="J22" s="24" t="s">
        <v>105</v>
      </c>
      <c r="K22" s="25">
        <v>0</v>
      </c>
      <c r="L22" s="23" t="s">
        <v>108</v>
      </c>
      <c r="M22" s="24" t="s">
        <v>106</v>
      </c>
      <c r="N22" s="25">
        <v>0</v>
      </c>
      <c r="O22" s="23" t="s">
        <v>105</v>
      </c>
      <c r="P22" s="24" t="s">
        <v>106</v>
      </c>
      <c r="Q22" s="123">
        <v>8</v>
      </c>
      <c r="R22" s="23" t="s">
        <v>20</v>
      </c>
      <c r="S22" s="24" t="s">
        <v>20</v>
      </c>
      <c r="T22" s="25" t="s">
        <v>21</v>
      </c>
      <c r="U22" s="23" t="s">
        <v>3</v>
      </c>
      <c r="V22" s="24" t="s">
        <v>20</v>
      </c>
      <c r="W22" s="36">
        <v>0</v>
      </c>
      <c r="X22" s="23" t="s">
        <v>20</v>
      </c>
      <c r="Y22" s="24" t="s">
        <v>106</v>
      </c>
      <c r="Z22" s="25" t="s">
        <v>20</v>
      </c>
      <c r="AA22" s="23" t="s">
        <v>105</v>
      </c>
      <c r="AB22" s="24" t="s">
        <v>105</v>
      </c>
      <c r="AC22" s="25">
        <v>0</v>
      </c>
      <c r="AD22" s="26"/>
      <c r="AE22" s="24"/>
      <c r="AF22" s="25"/>
      <c r="AG22" s="27">
        <v>17</v>
      </c>
      <c r="AH22" s="28">
        <v>115</v>
      </c>
      <c r="AI22" s="35">
        <v>9</v>
      </c>
      <c r="AJ22" s="30">
        <v>132</v>
      </c>
      <c r="AK22" s="31">
        <v>12</v>
      </c>
      <c r="AL22" s="1"/>
    </row>
    <row r="23" spans="1:38" ht="24.9" customHeight="1" thickBot="1" x14ac:dyDescent="0.3">
      <c r="A23" s="35">
        <v>12</v>
      </c>
      <c r="B23" s="27" t="s">
        <v>88</v>
      </c>
      <c r="C23" s="23" t="s">
        <v>105</v>
      </c>
      <c r="D23" s="24" t="s">
        <v>20</v>
      </c>
      <c r="E23" s="36" t="s">
        <v>20</v>
      </c>
      <c r="F23" s="23" t="s">
        <v>105</v>
      </c>
      <c r="G23" s="24" t="s">
        <v>3</v>
      </c>
      <c r="H23" s="36" t="s">
        <v>20</v>
      </c>
      <c r="I23" s="23" t="s">
        <v>20</v>
      </c>
      <c r="J23" s="24" t="s">
        <v>105</v>
      </c>
      <c r="K23" s="25">
        <v>0</v>
      </c>
      <c r="L23" s="23" t="s">
        <v>108</v>
      </c>
      <c r="M23" s="24" t="s">
        <v>105</v>
      </c>
      <c r="N23" s="25">
        <v>0</v>
      </c>
      <c r="O23" s="23" t="s">
        <v>20</v>
      </c>
      <c r="P23" s="24" t="s">
        <v>105</v>
      </c>
      <c r="Q23" s="123">
        <v>8</v>
      </c>
      <c r="R23" s="23" t="s">
        <v>105</v>
      </c>
      <c r="S23" s="24" t="s">
        <v>20</v>
      </c>
      <c r="T23" s="25">
        <v>0</v>
      </c>
      <c r="U23" s="23" t="s">
        <v>20</v>
      </c>
      <c r="V23" s="24" t="s">
        <v>105</v>
      </c>
      <c r="W23" s="36">
        <v>0</v>
      </c>
      <c r="X23" s="23" t="s">
        <v>3</v>
      </c>
      <c r="Y23" s="24" t="s">
        <v>105</v>
      </c>
      <c r="Z23" s="25" t="s">
        <v>20</v>
      </c>
      <c r="AA23" s="23" t="s">
        <v>105</v>
      </c>
      <c r="AB23" s="24" t="s">
        <v>20</v>
      </c>
      <c r="AC23" s="25">
        <v>0</v>
      </c>
      <c r="AD23" s="26"/>
      <c r="AE23" s="24"/>
      <c r="AF23" s="25"/>
      <c r="AG23" s="27">
        <v>14</v>
      </c>
      <c r="AH23" s="28">
        <v>118</v>
      </c>
      <c r="AI23" s="35">
        <v>7</v>
      </c>
      <c r="AJ23" s="30">
        <v>132</v>
      </c>
      <c r="AK23" s="31">
        <v>12</v>
      </c>
      <c r="AL23" s="1"/>
    </row>
    <row r="24" spans="1:38" ht="24.9" customHeight="1" thickBot="1" x14ac:dyDescent="0.3">
      <c r="A24" s="35">
        <v>14</v>
      </c>
      <c r="B24" s="27" t="s">
        <v>82</v>
      </c>
      <c r="C24" s="23" t="s">
        <v>105</v>
      </c>
      <c r="D24" s="24" t="s">
        <v>20</v>
      </c>
      <c r="E24" s="36" t="s">
        <v>20</v>
      </c>
      <c r="F24" s="23" t="s">
        <v>105</v>
      </c>
      <c r="G24" s="24" t="s">
        <v>3</v>
      </c>
      <c r="H24" s="36" t="s">
        <v>20</v>
      </c>
      <c r="I24" s="23" t="s">
        <v>3</v>
      </c>
      <c r="J24" s="24" t="s">
        <v>106</v>
      </c>
      <c r="K24" s="25">
        <v>0</v>
      </c>
      <c r="L24" s="23" t="s">
        <v>20</v>
      </c>
      <c r="M24" s="24" t="s">
        <v>106</v>
      </c>
      <c r="N24" s="25">
        <v>0</v>
      </c>
      <c r="O24" s="23" t="s">
        <v>105</v>
      </c>
      <c r="P24" s="24" t="s">
        <v>106</v>
      </c>
      <c r="Q24" s="123">
        <v>8</v>
      </c>
      <c r="R24" s="23" t="s">
        <v>20</v>
      </c>
      <c r="S24" s="24" t="s">
        <v>105</v>
      </c>
      <c r="T24" s="25">
        <v>0</v>
      </c>
      <c r="U24" s="23" t="s">
        <v>20</v>
      </c>
      <c r="V24" s="24" t="s">
        <v>105</v>
      </c>
      <c r="W24" s="36">
        <v>0</v>
      </c>
      <c r="X24" s="23" t="s">
        <v>105</v>
      </c>
      <c r="Y24" s="24" t="s">
        <v>106</v>
      </c>
      <c r="Z24" s="25" t="s">
        <v>20</v>
      </c>
      <c r="AA24" s="23" t="s">
        <v>106</v>
      </c>
      <c r="AB24" s="24" t="s">
        <v>20</v>
      </c>
      <c r="AC24" s="25">
        <v>0</v>
      </c>
      <c r="AD24" s="26"/>
      <c r="AE24" s="24"/>
      <c r="AF24" s="25"/>
      <c r="AG24" s="27">
        <v>14</v>
      </c>
      <c r="AH24" s="28">
        <v>108</v>
      </c>
      <c r="AI24" s="35">
        <v>12</v>
      </c>
      <c r="AJ24" s="30">
        <v>122</v>
      </c>
      <c r="AK24" s="31">
        <v>14</v>
      </c>
      <c r="AL24" s="1"/>
    </row>
    <row r="25" spans="1:38" ht="24.9" customHeight="1" thickBot="1" x14ac:dyDescent="0.3">
      <c r="A25" s="35">
        <v>15</v>
      </c>
      <c r="B25" s="27" t="s">
        <v>110</v>
      </c>
      <c r="C25" s="23" t="s">
        <v>105</v>
      </c>
      <c r="D25" s="24" t="s">
        <v>20</v>
      </c>
      <c r="E25" s="36" t="s">
        <v>20</v>
      </c>
      <c r="F25" s="23" t="s">
        <v>105</v>
      </c>
      <c r="G25" s="24" t="s">
        <v>20</v>
      </c>
      <c r="H25" s="36" t="s">
        <v>3</v>
      </c>
      <c r="I25" s="23" t="s">
        <v>20</v>
      </c>
      <c r="J25" s="24" t="s">
        <v>105</v>
      </c>
      <c r="K25" s="25">
        <v>0</v>
      </c>
      <c r="L25" s="23" t="s">
        <v>20</v>
      </c>
      <c r="M25" s="24" t="s">
        <v>105</v>
      </c>
      <c r="N25" s="25">
        <v>0</v>
      </c>
      <c r="O25" s="23" t="s">
        <v>20</v>
      </c>
      <c r="P25" s="24" t="s">
        <v>105</v>
      </c>
      <c r="Q25" s="123">
        <v>8</v>
      </c>
      <c r="R25" s="23" t="s">
        <v>20</v>
      </c>
      <c r="S25" s="24" t="s">
        <v>105</v>
      </c>
      <c r="T25" s="25">
        <v>0</v>
      </c>
      <c r="U25" s="23" t="s">
        <v>20</v>
      </c>
      <c r="V25" s="24" t="s">
        <v>20</v>
      </c>
      <c r="W25" s="36">
        <v>0</v>
      </c>
      <c r="X25" s="23" t="s">
        <v>20</v>
      </c>
      <c r="Y25" s="24" t="s">
        <v>105</v>
      </c>
      <c r="Z25" s="25" t="s">
        <v>20</v>
      </c>
      <c r="AA25" s="23" t="s">
        <v>105</v>
      </c>
      <c r="AB25" s="24" t="s">
        <v>20</v>
      </c>
      <c r="AC25" s="25">
        <v>0</v>
      </c>
      <c r="AD25" s="26"/>
      <c r="AE25" s="24"/>
      <c r="AF25" s="25"/>
      <c r="AG25" s="27">
        <v>15</v>
      </c>
      <c r="AH25" s="28">
        <v>105</v>
      </c>
      <c r="AI25" s="35">
        <v>15</v>
      </c>
      <c r="AJ25" s="30">
        <v>120</v>
      </c>
      <c r="AK25" s="31">
        <v>15</v>
      </c>
      <c r="AL25" s="1"/>
    </row>
    <row r="26" spans="1:38" ht="24.9" customHeight="1" thickBot="1" x14ac:dyDescent="0.3">
      <c r="A26" s="35">
        <v>16</v>
      </c>
      <c r="B26" s="27" t="s">
        <v>78</v>
      </c>
      <c r="C26" s="23" t="s">
        <v>105</v>
      </c>
      <c r="D26" s="24" t="s">
        <v>20</v>
      </c>
      <c r="E26" s="36" t="s">
        <v>20</v>
      </c>
      <c r="F26" s="23" t="s">
        <v>105</v>
      </c>
      <c r="G26" s="24" t="s">
        <v>108</v>
      </c>
      <c r="H26" s="36" t="s">
        <v>20</v>
      </c>
      <c r="I26" s="23" t="s">
        <v>3</v>
      </c>
      <c r="J26" s="24" t="s">
        <v>3</v>
      </c>
      <c r="K26" s="25">
        <v>0</v>
      </c>
      <c r="L26" s="23" t="s">
        <v>20</v>
      </c>
      <c r="M26" s="24" t="s">
        <v>105</v>
      </c>
      <c r="N26" s="25">
        <v>0</v>
      </c>
      <c r="O26" s="23" t="s">
        <v>105</v>
      </c>
      <c r="P26" s="24" t="s">
        <v>106</v>
      </c>
      <c r="Q26" s="123">
        <v>8</v>
      </c>
      <c r="R26" s="23" t="s">
        <v>20</v>
      </c>
      <c r="S26" s="24" t="s">
        <v>105</v>
      </c>
      <c r="T26" s="25">
        <v>0</v>
      </c>
      <c r="U26" s="23" t="s">
        <v>105</v>
      </c>
      <c r="V26" s="24" t="s">
        <v>20</v>
      </c>
      <c r="W26" s="36" t="s">
        <v>20</v>
      </c>
      <c r="X26" s="23" t="s">
        <v>20</v>
      </c>
      <c r="Y26" s="24" t="s">
        <v>105</v>
      </c>
      <c r="Z26" s="25" t="s">
        <v>20</v>
      </c>
      <c r="AA26" s="23" t="s">
        <v>20</v>
      </c>
      <c r="AB26" s="24" t="s">
        <v>20</v>
      </c>
      <c r="AC26" s="25">
        <v>0</v>
      </c>
      <c r="AD26" s="26"/>
      <c r="AE26" s="24"/>
      <c r="AF26" s="25"/>
      <c r="AG26" s="27">
        <v>16</v>
      </c>
      <c r="AH26" s="28">
        <v>103</v>
      </c>
      <c r="AI26" s="35">
        <v>16</v>
      </c>
      <c r="AJ26" s="30">
        <v>119</v>
      </c>
      <c r="AK26" s="31">
        <v>16</v>
      </c>
      <c r="AL26" s="1"/>
    </row>
    <row r="27" spans="1:38" ht="24.9" customHeight="1" thickBot="1" x14ac:dyDescent="0.3">
      <c r="A27" s="35">
        <v>16</v>
      </c>
      <c r="B27" s="27" t="s">
        <v>112</v>
      </c>
      <c r="C27" s="23" t="s">
        <v>105</v>
      </c>
      <c r="D27" s="24" t="s">
        <v>105</v>
      </c>
      <c r="E27" s="36">
        <v>0</v>
      </c>
      <c r="F27" s="23" t="s">
        <v>105</v>
      </c>
      <c r="G27" s="24" t="s">
        <v>105</v>
      </c>
      <c r="H27" s="36">
        <v>0</v>
      </c>
      <c r="I27" s="23" t="s">
        <v>20</v>
      </c>
      <c r="J27" s="24" t="s">
        <v>105</v>
      </c>
      <c r="K27" s="25">
        <v>0</v>
      </c>
      <c r="L27" s="23" t="s">
        <v>108</v>
      </c>
      <c r="M27" s="24" t="s">
        <v>106</v>
      </c>
      <c r="N27" s="25">
        <v>0</v>
      </c>
      <c r="O27" s="23" t="s">
        <v>20</v>
      </c>
      <c r="P27" s="24" t="s">
        <v>106</v>
      </c>
      <c r="Q27" s="123">
        <v>12</v>
      </c>
      <c r="R27" s="23" t="s">
        <v>106</v>
      </c>
      <c r="S27" s="24" t="s">
        <v>105</v>
      </c>
      <c r="T27" s="25">
        <v>0</v>
      </c>
      <c r="U27" s="23" t="s">
        <v>105</v>
      </c>
      <c r="V27" s="24" t="s">
        <v>105</v>
      </c>
      <c r="W27" s="36">
        <v>0</v>
      </c>
      <c r="X27" s="23" t="s">
        <v>20</v>
      </c>
      <c r="Y27" s="24" t="s">
        <v>105</v>
      </c>
      <c r="Z27" s="25" t="s">
        <v>20</v>
      </c>
      <c r="AA27" s="23" t="s">
        <v>105</v>
      </c>
      <c r="AB27" s="24" t="s">
        <v>106</v>
      </c>
      <c r="AC27" s="25" t="s">
        <v>3</v>
      </c>
      <c r="AD27" s="26"/>
      <c r="AE27" s="24"/>
      <c r="AF27" s="25"/>
      <c r="AG27" s="27">
        <v>17</v>
      </c>
      <c r="AH27" s="28">
        <v>102</v>
      </c>
      <c r="AI27" s="35">
        <v>17</v>
      </c>
      <c r="AJ27" s="30">
        <v>119</v>
      </c>
      <c r="AK27" s="31">
        <v>16</v>
      </c>
      <c r="AL27" s="1"/>
    </row>
    <row r="28" spans="1:38" ht="24.9" customHeight="1" thickBot="1" x14ac:dyDescent="0.3">
      <c r="A28" s="35">
        <v>16</v>
      </c>
      <c r="B28" s="27" t="s">
        <v>87</v>
      </c>
      <c r="C28" s="23" t="s">
        <v>105</v>
      </c>
      <c r="D28" s="24" t="s">
        <v>3</v>
      </c>
      <c r="E28" s="36" t="s">
        <v>20</v>
      </c>
      <c r="F28" s="23" t="s">
        <v>105</v>
      </c>
      <c r="G28" s="24" t="s">
        <v>3</v>
      </c>
      <c r="H28" s="36" t="s">
        <v>20</v>
      </c>
      <c r="I28" s="23" t="s">
        <v>20</v>
      </c>
      <c r="J28" s="24" t="s">
        <v>20</v>
      </c>
      <c r="K28" s="25">
        <v>0</v>
      </c>
      <c r="L28" s="23" t="s">
        <v>20</v>
      </c>
      <c r="M28" s="24" t="s">
        <v>105</v>
      </c>
      <c r="N28" s="25">
        <v>0</v>
      </c>
      <c r="O28" s="23" t="s">
        <v>3</v>
      </c>
      <c r="P28" s="24" t="s">
        <v>105</v>
      </c>
      <c r="Q28" s="123">
        <v>20</v>
      </c>
      <c r="R28" s="23" t="s">
        <v>105</v>
      </c>
      <c r="S28" s="24" t="s">
        <v>105</v>
      </c>
      <c r="T28" s="25" t="s">
        <v>3</v>
      </c>
      <c r="U28" s="23" t="s">
        <v>105</v>
      </c>
      <c r="V28" s="24" t="s">
        <v>20</v>
      </c>
      <c r="W28" s="36" t="s">
        <v>20</v>
      </c>
      <c r="X28" s="23" t="s">
        <v>108</v>
      </c>
      <c r="Y28" s="24" t="s">
        <v>105</v>
      </c>
      <c r="Z28" s="25" t="s">
        <v>3</v>
      </c>
      <c r="AA28" s="23" t="s">
        <v>106</v>
      </c>
      <c r="AB28" s="24" t="s">
        <v>105</v>
      </c>
      <c r="AC28" s="25">
        <v>0</v>
      </c>
      <c r="AD28" s="26"/>
      <c r="AE28" s="24"/>
      <c r="AF28" s="25"/>
      <c r="AG28" s="27">
        <v>32</v>
      </c>
      <c r="AH28" s="28">
        <v>87</v>
      </c>
      <c r="AI28" s="35">
        <v>21</v>
      </c>
      <c r="AJ28" s="30">
        <v>119</v>
      </c>
      <c r="AK28" s="31">
        <v>16</v>
      </c>
      <c r="AL28" s="1"/>
    </row>
    <row r="29" spans="1:38" ht="24.9" customHeight="1" thickBot="1" x14ac:dyDescent="0.3">
      <c r="A29" s="35">
        <v>19</v>
      </c>
      <c r="B29" s="27" t="s">
        <v>85</v>
      </c>
      <c r="C29" s="23" t="s">
        <v>105</v>
      </c>
      <c r="D29" s="24" t="s">
        <v>20</v>
      </c>
      <c r="E29" s="36" t="s">
        <v>20</v>
      </c>
      <c r="F29" s="23" t="s">
        <v>106</v>
      </c>
      <c r="G29" s="24" t="s">
        <v>3</v>
      </c>
      <c r="H29" s="36" t="s">
        <v>20</v>
      </c>
      <c r="I29" s="23" t="s">
        <v>3</v>
      </c>
      <c r="J29" s="24" t="s">
        <v>105</v>
      </c>
      <c r="K29" s="25">
        <v>0</v>
      </c>
      <c r="L29" s="23" t="s">
        <v>108</v>
      </c>
      <c r="M29" s="24" t="s">
        <v>106</v>
      </c>
      <c r="N29" s="25">
        <v>0</v>
      </c>
      <c r="O29" s="23" t="s">
        <v>20</v>
      </c>
      <c r="P29" s="24" t="s">
        <v>105</v>
      </c>
      <c r="Q29" s="123">
        <v>8</v>
      </c>
      <c r="R29" s="23" t="s">
        <v>106</v>
      </c>
      <c r="S29" s="24" t="s">
        <v>106</v>
      </c>
      <c r="T29" s="25" t="s">
        <v>3</v>
      </c>
      <c r="U29" s="23" t="s">
        <v>106</v>
      </c>
      <c r="V29" s="24" t="s">
        <v>105</v>
      </c>
      <c r="W29" s="36" t="s">
        <v>20</v>
      </c>
      <c r="X29" s="23" t="s">
        <v>20</v>
      </c>
      <c r="Y29" s="24" t="s">
        <v>106</v>
      </c>
      <c r="Z29" s="25" t="s">
        <v>20</v>
      </c>
      <c r="AA29" s="23" t="s">
        <v>105</v>
      </c>
      <c r="AB29" s="24" t="s">
        <v>105</v>
      </c>
      <c r="AC29" s="25">
        <v>0</v>
      </c>
      <c r="AD29" s="26"/>
      <c r="AE29" s="24"/>
      <c r="AF29" s="25"/>
      <c r="AG29" s="27">
        <v>19</v>
      </c>
      <c r="AH29" s="28">
        <v>96</v>
      </c>
      <c r="AI29" s="35">
        <v>18</v>
      </c>
      <c r="AJ29" s="30">
        <v>115</v>
      </c>
      <c r="AK29" s="31">
        <v>19</v>
      </c>
      <c r="AL29" s="1"/>
    </row>
    <row r="30" spans="1:38" ht="28.2" customHeight="1" thickBot="1" x14ac:dyDescent="0.3">
      <c r="A30" s="35">
        <v>20</v>
      </c>
      <c r="B30" s="27" t="s">
        <v>84</v>
      </c>
      <c r="C30" s="23" t="s">
        <v>20</v>
      </c>
      <c r="D30" s="24" t="s">
        <v>105</v>
      </c>
      <c r="E30" s="36">
        <v>0</v>
      </c>
      <c r="F30" s="23" t="s">
        <v>105</v>
      </c>
      <c r="G30" s="24" t="s">
        <v>3</v>
      </c>
      <c r="H30" s="36" t="s">
        <v>20</v>
      </c>
      <c r="I30" s="23" t="s">
        <v>3</v>
      </c>
      <c r="J30" s="24" t="s">
        <v>105</v>
      </c>
      <c r="K30" s="25">
        <v>0</v>
      </c>
      <c r="L30" s="23" t="s">
        <v>105</v>
      </c>
      <c r="M30" s="24" t="s">
        <v>105</v>
      </c>
      <c r="N30" s="25" t="s">
        <v>21</v>
      </c>
      <c r="O30" s="23" t="s">
        <v>3</v>
      </c>
      <c r="P30" s="24" t="s">
        <v>20</v>
      </c>
      <c r="Q30" s="123">
        <v>8</v>
      </c>
      <c r="R30" s="23" t="s">
        <v>20</v>
      </c>
      <c r="S30" s="24" t="s">
        <v>106</v>
      </c>
      <c r="T30" s="25">
        <v>0</v>
      </c>
      <c r="U30" s="23" t="s">
        <v>105</v>
      </c>
      <c r="V30" s="24" t="s">
        <v>3</v>
      </c>
      <c r="W30" s="36" t="s">
        <v>20</v>
      </c>
      <c r="X30" s="23" t="s">
        <v>108</v>
      </c>
      <c r="Y30" s="24" t="s">
        <v>105</v>
      </c>
      <c r="Z30" s="25" t="s">
        <v>3</v>
      </c>
      <c r="AA30" s="23" t="s">
        <v>105</v>
      </c>
      <c r="AB30" s="24" t="s">
        <v>105</v>
      </c>
      <c r="AC30" s="25">
        <v>0</v>
      </c>
      <c r="AD30" s="26"/>
      <c r="AE30" s="24"/>
      <c r="AF30" s="25"/>
      <c r="AG30" s="27">
        <v>20</v>
      </c>
      <c r="AH30" s="28">
        <v>93</v>
      </c>
      <c r="AI30" s="35">
        <v>19</v>
      </c>
      <c r="AJ30" s="30">
        <v>113</v>
      </c>
      <c r="AK30" s="31">
        <v>20</v>
      </c>
      <c r="AL30" s="1"/>
    </row>
    <row r="31" spans="1:38" ht="28.2" customHeight="1" thickBot="1" x14ac:dyDescent="0.3">
      <c r="A31" s="35">
        <v>21</v>
      </c>
      <c r="B31" s="27" t="s">
        <v>81</v>
      </c>
      <c r="C31" s="23" t="s">
        <v>105</v>
      </c>
      <c r="D31" s="24" t="s">
        <v>20</v>
      </c>
      <c r="E31" s="36" t="s">
        <v>20</v>
      </c>
      <c r="F31" s="23" t="s">
        <v>106</v>
      </c>
      <c r="G31" s="24" t="s">
        <v>20</v>
      </c>
      <c r="H31" s="36" t="s">
        <v>20</v>
      </c>
      <c r="I31" s="23" t="s">
        <v>105</v>
      </c>
      <c r="J31" s="24" t="s">
        <v>105</v>
      </c>
      <c r="K31" s="25">
        <v>0</v>
      </c>
      <c r="L31" s="23" t="s">
        <v>3</v>
      </c>
      <c r="M31" s="24" t="s">
        <v>106</v>
      </c>
      <c r="N31" s="25">
        <v>0</v>
      </c>
      <c r="O31" s="23" t="s">
        <v>3</v>
      </c>
      <c r="P31" s="24" t="s">
        <v>105</v>
      </c>
      <c r="Q31" s="123">
        <v>20</v>
      </c>
      <c r="R31" s="23" t="s">
        <v>20</v>
      </c>
      <c r="S31" s="24" t="s">
        <v>105</v>
      </c>
      <c r="T31" s="25">
        <v>0</v>
      </c>
      <c r="U31" s="23" t="s">
        <v>105</v>
      </c>
      <c r="V31" s="24" t="s">
        <v>105</v>
      </c>
      <c r="W31" s="36">
        <v>0</v>
      </c>
      <c r="X31" s="23" t="s">
        <v>20</v>
      </c>
      <c r="Y31" s="24" t="s">
        <v>106</v>
      </c>
      <c r="Z31" s="25" t="s">
        <v>20</v>
      </c>
      <c r="AA31" s="23" t="s">
        <v>106</v>
      </c>
      <c r="AB31" s="24" t="s">
        <v>105</v>
      </c>
      <c r="AC31" s="25">
        <v>0</v>
      </c>
      <c r="AD31" s="26"/>
      <c r="AE31" s="24"/>
      <c r="AF31" s="25"/>
      <c r="AG31" s="27">
        <v>26</v>
      </c>
      <c r="AH31" s="28">
        <v>85</v>
      </c>
      <c r="AI31" s="35">
        <v>23</v>
      </c>
      <c r="AJ31" s="30">
        <v>111</v>
      </c>
      <c r="AK31" s="31">
        <v>21</v>
      </c>
      <c r="AL31" s="1"/>
    </row>
    <row r="32" spans="1:38" ht="28.2" customHeight="1" thickBot="1" x14ac:dyDescent="0.3">
      <c r="A32" s="35">
        <v>22</v>
      </c>
      <c r="B32" s="27" t="s">
        <v>107</v>
      </c>
      <c r="C32" s="23"/>
      <c r="D32" s="24"/>
      <c r="E32" s="36"/>
      <c r="F32" s="23" t="s">
        <v>105</v>
      </c>
      <c r="G32" s="24" t="s">
        <v>3</v>
      </c>
      <c r="H32" s="36" t="s">
        <v>20</v>
      </c>
      <c r="I32" s="23" t="s">
        <v>20</v>
      </c>
      <c r="J32" s="24" t="s">
        <v>105</v>
      </c>
      <c r="K32" s="25">
        <v>0</v>
      </c>
      <c r="L32" s="23" t="s">
        <v>3</v>
      </c>
      <c r="M32" s="24" t="s">
        <v>105</v>
      </c>
      <c r="N32" s="25">
        <v>0</v>
      </c>
      <c r="O32" s="23" t="s">
        <v>20</v>
      </c>
      <c r="P32" s="24" t="s">
        <v>105</v>
      </c>
      <c r="Q32" s="123">
        <v>8</v>
      </c>
      <c r="R32" s="23" t="s">
        <v>20</v>
      </c>
      <c r="S32" s="24" t="s">
        <v>20</v>
      </c>
      <c r="T32" s="25" t="s">
        <v>21</v>
      </c>
      <c r="U32" s="23" t="s">
        <v>105</v>
      </c>
      <c r="V32" s="24" t="s">
        <v>20</v>
      </c>
      <c r="W32" s="36" t="s">
        <v>20</v>
      </c>
      <c r="X32" s="23" t="s">
        <v>3</v>
      </c>
      <c r="Y32" s="24" t="s">
        <v>105</v>
      </c>
      <c r="Z32" s="25" t="s">
        <v>20</v>
      </c>
      <c r="AA32" s="23" t="s">
        <v>105</v>
      </c>
      <c r="AB32" s="24" t="s">
        <v>105</v>
      </c>
      <c r="AC32" s="25">
        <v>0</v>
      </c>
      <c r="AD32" s="26"/>
      <c r="AE32" s="24"/>
      <c r="AF32" s="25"/>
      <c r="AG32" s="27">
        <v>19</v>
      </c>
      <c r="AH32" s="28">
        <v>86</v>
      </c>
      <c r="AI32" s="35">
        <v>22</v>
      </c>
      <c r="AJ32" s="30">
        <v>105</v>
      </c>
      <c r="AK32" s="31">
        <v>22</v>
      </c>
      <c r="AL32" s="1"/>
    </row>
    <row r="33" spans="1:38" ht="28.2" customHeight="1" thickBot="1" x14ac:dyDescent="0.3">
      <c r="A33" s="35">
        <v>23</v>
      </c>
      <c r="B33" s="27" t="s">
        <v>75</v>
      </c>
      <c r="C33" s="23" t="s">
        <v>20</v>
      </c>
      <c r="D33" s="24" t="s">
        <v>106</v>
      </c>
      <c r="E33" s="36">
        <v>0</v>
      </c>
      <c r="F33" s="23" t="s">
        <v>105</v>
      </c>
      <c r="G33" s="24" t="s">
        <v>105</v>
      </c>
      <c r="H33" s="36">
        <v>0</v>
      </c>
      <c r="I33" s="23" t="s">
        <v>20</v>
      </c>
      <c r="J33" s="24" t="s">
        <v>106</v>
      </c>
      <c r="K33" s="25">
        <v>0</v>
      </c>
      <c r="L33" s="23" t="s">
        <v>108</v>
      </c>
      <c r="M33" s="24" t="s">
        <v>106</v>
      </c>
      <c r="N33" s="25">
        <v>0</v>
      </c>
      <c r="O33" s="23" t="s">
        <v>3</v>
      </c>
      <c r="P33" s="24" t="s">
        <v>106</v>
      </c>
      <c r="Q33" s="123">
        <v>8</v>
      </c>
      <c r="R33" s="23" t="s">
        <v>20</v>
      </c>
      <c r="S33" s="24" t="s">
        <v>105</v>
      </c>
      <c r="T33" s="25">
        <v>0</v>
      </c>
      <c r="U33" s="23" t="s">
        <v>105</v>
      </c>
      <c r="V33" s="24" t="s">
        <v>3</v>
      </c>
      <c r="W33" s="36" t="s">
        <v>20</v>
      </c>
      <c r="X33" s="23" t="s">
        <v>20</v>
      </c>
      <c r="Y33" s="24" t="s">
        <v>106</v>
      </c>
      <c r="Z33" s="25" t="s">
        <v>20</v>
      </c>
      <c r="AA33" s="23" t="s">
        <v>106</v>
      </c>
      <c r="AB33" s="24" t="s">
        <v>20</v>
      </c>
      <c r="AC33" s="25">
        <v>0</v>
      </c>
      <c r="AD33" s="26"/>
      <c r="AE33" s="24"/>
      <c r="AF33" s="25"/>
      <c r="AG33" s="27">
        <v>12</v>
      </c>
      <c r="AH33" s="28">
        <v>89</v>
      </c>
      <c r="AI33" s="35">
        <v>20</v>
      </c>
      <c r="AJ33" s="30">
        <v>101</v>
      </c>
      <c r="AK33" s="31">
        <v>23</v>
      </c>
      <c r="AL33" s="1"/>
    </row>
    <row r="34" spans="1:38" ht="28.2" customHeight="1" thickBot="1" x14ac:dyDescent="0.3">
      <c r="A34" s="35">
        <v>24</v>
      </c>
      <c r="B34" s="27" t="s">
        <v>91</v>
      </c>
      <c r="C34" s="23" t="s">
        <v>106</v>
      </c>
      <c r="D34" s="24" t="s">
        <v>20</v>
      </c>
      <c r="E34" s="36" t="s">
        <v>20</v>
      </c>
      <c r="F34" s="23" t="s">
        <v>105</v>
      </c>
      <c r="G34" s="24" t="s">
        <v>105</v>
      </c>
      <c r="H34" s="36">
        <v>0</v>
      </c>
      <c r="I34" s="23" t="s">
        <v>3</v>
      </c>
      <c r="J34" s="24" t="s">
        <v>20</v>
      </c>
      <c r="K34" s="25">
        <v>0</v>
      </c>
      <c r="L34" s="23" t="s">
        <v>108</v>
      </c>
      <c r="M34" s="24" t="s">
        <v>106</v>
      </c>
      <c r="N34" s="25">
        <v>0</v>
      </c>
      <c r="O34" s="23" t="s">
        <v>3</v>
      </c>
      <c r="P34" s="24" t="s">
        <v>106</v>
      </c>
      <c r="Q34" s="123">
        <v>8</v>
      </c>
      <c r="R34" s="23" t="s">
        <v>20</v>
      </c>
      <c r="S34" s="24" t="s">
        <v>105</v>
      </c>
      <c r="T34" s="25">
        <v>0</v>
      </c>
      <c r="U34" s="23" t="s">
        <v>20</v>
      </c>
      <c r="V34" s="24" t="s">
        <v>20</v>
      </c>
      <c r="W34" s="36">
        <v>0</v>
      </c>
      <c r="X34" s="23" t="s">
        <v>3</v>
      </c>
      <c r="Y34" s="24" t="s">
        <v>106</v>
      </c>
      <c r="Z34" s="25" t="s">
        <v>21</v>
      </c>
      <c r="AA34" s="23" t="s">
        <v>105</v>
      </c>
      <c r="AB34" s="24" t="s">
        <v>20</v>
      </c>
      <c r="AC34" s="25">
        <v>0</v>
      </c>
      <c r="AD34" s="26"/>
      <c r="AE34" s="24"/>
      <c r="AF34" s="25"/>
      <c r="AG34" s="27">
        <v>15</v>
      </c>
      <c r="AH34" s="28">
        <v>76</v>
      </c>
      <c r="AI34" s="35">
        <v>24</v>
      </c>
      <c r="AJ34" s="30">
        <v>91</v>
      </c>
      <c r="AK34" s="31"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'10.Spieltag'!AJ11</f>
        <v>162</v>
      </c>
      <c r="AI11" s="35">
        <f>'10.Spieltag'!AK11</f>
        <v>1</v>
      </c>
      <c r="AJ11" s="30">
        <f t="shared" ref="AJ11" si="8">AG11+AH11</f>
        <v>222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23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'10.Spieltag'!AJ12</f>
        <v>147</v>
      </c>
      <c r="AI12" s="35">
        <f>'10.Spieltag'!AK12</f>
        <v>2</v>
      </c>
      <c r="AJ12" s="30">
        <f t="shared" ref="AJ12:AJ32" si="20">AG12+AH12</f>
        <v>156</v>
      </c>
      <c r="AK12" s="31">
        <f t="shared" ref="AK12:AK34" si="21">RANK(AJ12,$AJ$11:$AJ$34)</f>
        <v>23</v>
      </c>
    </row>
    <row r="13" spans="1:38" ht="24.9" customHeight="1" thickBot="1" x14ac:dyDescent="0.3">
      <c r="A13" s="35">
        <f t="shared" si="9"/>
        <v>2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'10.Spieltag'!AJ13</f>
        <v>145</v>
      </c>
      <c r="AI13" s="35">
        <f>'10.Spieltag'!AK13</f>
        <v>3</v>
      </c>
      <c r="AJ13" s="30">
        <f t="shared" si="20"/>
        <v>205</v>
      </c>
      <c r="AK13" s="31">
        <f t="shared" si="21"/>
        <v>2</v>
      </c>
    </row>
    <row r="14" spans="1:38" ht="24.9" customHeight="1" thickBot="1" x14ac:dyDescent="0.3">
      <c r="A14" s="35">
        <f t="shared" si="9"/>
        <v>3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'10.Spieltag'!AJ14</f>
        <v>144</v>
      </c>
      <c r="AI14" s="35">
        <f>'10.Spieltag'!AK14</f>
        <v>4</v>
      </c>
      <c r="AJ14" s="30">
        <f t="shared" si="20"/>
        <v>204</v>
      </c>
      <c r="AK14" s="31">
        <f t="shared" si="21"/>
        <v>3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'10.Spieltag'!AJ15</f>
        <v>141</v>
      </c>
      <c r="AI15" s="35">
        <f>'10.Spieltag'!AK15</f>
        <v>5</v>
      </c>
      <c r="AJ15" s="30">
        <f t="shared" si="20"/>
        <v>201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5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'10.Spieltag'!AJ16</f>
        <v>138</v>
      </c>
      <c r="AI16" s="35">
        <f>'10.Spieltag'!AK16</f>
        <v>6</v>
      </c>
      <c r="AJ16" s="30">
        <f t="shared" si="20"/>
        <v>198</v>
      </c>
      <c r="AK16" s="31">
        <f t="shared" si="21"/>
        <v>5</v>
      </c>
      <c r="AL16" s="1"/>
    </row>
    <row r="17" spans="1:38" ht="24.9" customHeight="1" thickBot="1" x14ac:dyDescent="0.3">
      <c r="A17" s="35">
        <f t="shared" si="9"/>
        <v>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'10.Spieltag'!AJ17</f>
        <v>138</v>
      </c>
      <c r="AI17" s="35">
        <f>'10.Spieltag'!AK17</f>
        <v>6</v>
      </c>
      <c r="AJ17" s="30">
        <f t="shared" si="20"/>
        <v>198</v>
      </c>
      <c r="AK17" s="31">
        <f t="shared" si="21"/>
        <v>5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'10.Spieltag'!AJ18</f>
        <v>135</v>
      </c>
      <c r="AI18" s="35">
        <f>'10.Spieltag'!AK18</f>
        <v>8</v>
      </c>
      <c r="AJ18" s="30">
        <f t="shared" si="20"/>
        <v>195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8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'10.Spieltag'!AJ19</f>
        <v>134</v>
      </c>
      <c r="AI19" s="35">
        <f>'10.Spieltag'!AK19</f>
        <v>9</v>
      </c>
      <c r="AJ19" s="30">
        <f t="shared" si="20"/>
        <v>194</v>
      </c>
      <c r="AK19" s="31">
        <f t="shared" si="21"/>
        <v>8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'10.Spieltag'!AJ20</f>
        <v>134</v>
      </c>
      <c r="AI20" s="35">
        <f>'10.Spieltag'!AK20</f>
        <v>9</v>
      </c>
      <c r="AJ20" s="30">
        <f t="shared" si="20"/>
        <v>194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10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'10.Spieltag'!AJ21</f>
        <v>133</v>
      </c>
      <c r="AI21" s="35">
        <f>'10.Spieltag'!AK21</f>
        <v>11</v>
      </c>
      <c r="AJ21" s="30">
        <f t="shared" si="20"/>
        <v>193</v>
      </c>
      <c r="AK21" s="31">
        <f t="shared" si="21"/>
        <v>10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'10.Spieltag'!AJ22</f>
        <v>132</v>
      </c>
      <c r="AI22" s="35">
        <f>'10.Spieltag'!AK22</f>
        <v>12</v>
      </c>
      <c r="AJ22" s="30">
        <f t="shared" si="20"/>
        <v>192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'10.Spieltag'!AJ23</f>
        <v>132</v>
      </c>
      <c r="AI23" s="35">
        <f>'10.Spieltag'!AK23</f>
        <v>12</v>
      </c>
      <c r="AJ23" s="30">
        <f t="shared" si="20"/>
        <v>192</v>
      </c>
      <c r="AK23" s="31">
        <f t="shared" si="21"/>
        <v>11</v>
      </c>
      <c r="AL23" s="1"/>
    </row>
    <row r="24" spans="1:38" ht="24.9" customHeight="1" thickBot="1" x14ac:dyDescent="0.3">
      <c r="A24" s="35">
        <f t="shared" si="9"/>
        <v>13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'10.Spieltag'!AJ24</f>
        <v>122</v>
      </c>
      <c r="AI24" s="35">
        <f>'10.Spieltag'!AK24</f>
        <v>14</v>
      </c>
      <c r="AJ24" s="30">
        <f t="shared" si="20"/>
        <v>182</v>
      </c>
      <c r="AK24" s="31">
        <f t="shared" si="21"/>
        <v>13</v>
      </c>
      <c r="AL24" s="1"/>
    </row>
    <row r="25" spans="1:38" ht="24.9" customHeight="1" thickBot="1" x14ac:dyDescent="0.3">
      <c r="A25" s="35">
        <f t="shared" si="9"/>
        <v>14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'10.Spieltag'!AJ25</f>
        <v>120</v>
      </c>
      <c r="AI25" s="35">
        <f>'10.Spieltag'!AK25</f>
        <v>15</v>
      </c>
      <c r="AJ25" s="30">
        <f t="shared" si="20"/>
        <v>180</v>
      </c>
      <c r="AK25" s="31">
        <f t="shared" si="21"/>
        <v>14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'10.Spieltag'!AJ26</f>
        <v>119</v>
      </c>
      <c r="AI26" s="35">
        <f>'10.Spieltag'!AK26</f>
        <v>16</v>
      </c>
      <c r="AJ26" s="30">
        <f t="shared" si="20"/>
        <v>179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15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'10.Spieltag'!AJ27</f>
        <v>119</v>
      </c>
      <c r="AI27" s="35">
        <f>'10.Spieltag'!AK27</f>
        <v>16</v>
      </c>
      <c r="AJ27" s="30">
        <f t="shared" si="20"/>
        <v>179</v>
      </c>
      <c r="AK27" s="31">
        <f t="shared" si="21"/>
        <v>15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'10.Spieltag'!AJ28</f>
        <v>119</v>
      </c>
      <c r="AI28" s="35">
        <f>'10.Spieltag'!AK28</f>
        <v>16</v>
      </c>
      <c r="AJ28" s="30">
        <f t="shared" si="20"/>
        <v>179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18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'10.Spieltag'!AJ29</f>
        <v>115</v>
      </c>
      <c r="AI29" s="35">
        <f>'10.Spieltag'!AK29</f>
        <v>19</v>
      </c>
      <c r="AJ29" s="30">
        <f t="shared" si="20"/>
        <v>175</v>
      </c>
      <c r="AK29" s="31">
        <f t="shared" si="21"/>
        <v>18</v>
      </c>
      <c r="AL29" s="1"/>
    </row>
    <row r="30" spans="1:38" ht="28.2" customHeight="1" thickBot="1" x14ac:dyDescent="0.3">
      <c r="A30" s="35">
        <f t="shared" si="9"/>
        <v>19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'10.Spieltag'!AJ30</f>
        <v>113</v>
      </c>
      <c r="AI30" s="35">
        <f>'10.Spieltag'!AK30</f>
        <v>20</v>
      </c>
      <c r="AJ30" s="30">
        <f t="shared" si="20"/>
        <v>173</v>
      </c>
      <c r="AK30" s="31">
        <f t="shared" si="21"/>
        <v>19</v>
      </c>
      <c r="AL30" s="1"/>
    </row>
    <row r="31" spans="1:38" ht="28.2" customHeight="1" thickBot="1" x14ac:dyDescent="0.3">
      <c r="A31" s="35">
        <f t="shared" si="9"/>
        <v>20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'10.Spieltag'!AJ31</f>
        <v>111</v>
      </c>
      <c r="AI31" s="35">
        <f>'10.Spieltag'!AK31</f>
        <v>21</v>
      </c>
      <c r="AJ31" s="30">
        <f t="shared" si="20"/>
        <v>171</v>
      </c>
      <c r="AK31" s="31">
        <f t="shared" si="21"/>
        <v>20</v>
      </c>
      <c r="AL31" s="1"/>
    </row>
    <row r="32" spans="1:38" ht="28.2" customHeight="1" thickBot="1" x14ac:dyDescent="0.3">
      <c r="A32" s="35">
        <f t="shared" si="9"/>
        <v>21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'10.Spieltag'!AJ32</f>
        <v>105</v>
      </c>
      <c r="AI32" s="35">
        <f>'10.Spieltag'!AK32</f>
        <v>22</v>
      </c>
      <c r="AJ32" s="30">
        <f t="shared" si="20"/>
        <v>165</v>
      </c>
      <c r="AK32" s="31">
        <f t="shared" si="21"/>
        <v>21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161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24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'10.Spieltag'!AJ34</f>
        <v>91</v>
      </c>
      <c r="AI34" s="35">
        <f>'10.Spieltag'!AK34</f>
        <v>24</v>
      </c>
      <c r="AJ34" s="30">
        <f t="shared" ref="AJ34" si="42">AG34+AH34</f>
        <v>151</v>
      </c>
      <c r="AK34" s="31">
        <f t="shared" si="21"/>
        <v>24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'11.Spieltag'!AJ11</f>
        <v>222</v>
      </c>
      <c r="AI11" s="35">
        <f>'11.Spieltag'!AK11</f>
        <v>1</v>
      </c>
      <c r="AJ11" s="30">
        <f t="shared" ref="AJ11" si="9">AG11+AH11</f>
        <v>282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'11.Spieltag'!AJ12</f>
        <v>156</v>
      </c>
      <c r="AI12" s="35">
        <f>'11.Spieltag'!AK12</f>
        <v>23</v>
      </c>
      <c r="AJ12" s="30">
        <f t="shared" ref="AJ12:AJ32" si="21">AG12+AH12</f>
        <v>159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'11.Spieltag'!AJ13</f>
        <v>205</v>
      </c>
      <c r="AI13" s="35">
        <f>'11.Spieltag'!AK13</f>
        <v>2</v>
      </c>
      <c r="AJ13" s="30">
        <f t="shared" si="21"/>
        <v>265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'11.Spieltag'!AJ14</f>
        <v>204</v>
      </c>
      <c r="AI14" s="35">
        <f>'11.Spieltag'!AK14</f>
        <v>3</v>
      </c>
      <c r="AJ14" s="30">
        <f t="shared" si="21"/>
        <v>264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'11.Spieltag'!AJ15</f>
        <v>201</v>
      </c>
      <c r="AI15" s="35">
        <f>'11.Spieltag'!AK15</f>
        <v>4</v>
      </c>
      <c r="AJ15" s="30">
        <f t="shared" si="21"/>
        <v>261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'11.Spieltag'!AJ16</f>
        <v>198</v>
      </c>
      <c r="AI16" s="35">
        <f>'11.Spieltag'!AK16</f>
        <v>5</v>
      </c>
      <c r="AJ16" s="30">
        <f t="shared" si="21"/>
        <v>258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'11.Spieltag'!AJ17</f>
        <v>198</v>
      </c>
      <c r="AI17" s="35">
        <f>'11.Spieltag'!AK17</f>
        <v>5</v>
      </c>
      <c r="AJ17" s="30">
        <f t="shared" si="21"/>
        <v>258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'11.Spieltag'!AJ18</f>
        <v>195</v>
      </c>
      <c r="AI18" s="35">
        <f>'11.Spieltag'!AK18</f>
        <v>7</v>
      </c>
      <c r="AJ18" s="30">
        <f t="shared" si="21"/>
        <v>255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'11.Spieltag'!AJ19</f>
        <v>194</v>
      </c>
      <c r="AI19" s="35">
        <f>'11.Spieltag'!AK19</f>
        <v>8</v>
      </c>
      <c r="AJ19" s="30">
        <f t="shared" si="21"/>
        <v>254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'11.Spieltag'!AJ20</f>
        <v>194</v>
      </c>
      <c r="AI20" s="35">
        <f>'11.Spieltag'!AK20</f>
        <v>8</v>
      </c>
      <c r="AJ20" s="30">
        <f t="shared" si="21"/>
        <v>254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'11.Spieltag'!AJ21</f>
        <v>193</v>
      </c>
      <c r="AI21" s="35">
        <f>'11.Spieltag'!AK21</f>
        <v>10</v>
      </c>
      <c r="AJ21" s="30">
        <f t="shared" si="21"/>
        <v>253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'11.Spieltag'!AJ22</f>
        <v>192</v>
      </c>
      <c r="AI22" s="35">
        <f>'11.Spieltag'!AK22</f>
        <v>11</v>
      </c>
      <c r="AJ22" s="30">
        <f t="shared" si="21"/>
        <v>252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'11.Spieltag'!AJ23</f>
        <v>192</v>
      </c>
      <c r="AI23" s="35">
        <f>'11.Spieltag'!AK23</f>
        <v>11</v>
      </c>
      <c r="AJ23" s="30">
        <f t="shared" si="21"/>
        <v>252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'11.Spieltag'!AJ24</f>
        <v>182</v>
      </c>
      <c r="AI24" s="35">
        <f>'11.Spieltag'!AK24</f>
        <v>13</v>
      </c>
      <c r="AJ24" s="30">
        <f t="shared" si="21"/>
        <v>242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'11.Spieltag'!AJ25</f>
        <v>180</v>
      </c>
      <c r="AI25" s="35">
        <f>'11.Spieltag'!AK25</f>
        <v>14</v>
      </c>
      <c r="AJ25" s="30">
        <f t="shared" si="21"/>
        <v>240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'11.Spieltag'!AJ26</f>
        <v>179</v>
      </c>
      <c r="AI26" s="35">
        <f>'11.Spieltag'!AK26</f>
        <v>15</v>
      </c>
      <c r="AJ26" s="30">
        <f t="shared" si="21"/>
        <v>239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15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'11.Spieltag'!AJ27</f>
        <v>179</v>
      </c>
      <c r="AI27" s="35">
        <f>'11.Spieltag'!AK27</f>
        <v>15</v>
      </c>
      <c r="AJ27" s="30">
        <f t="shared" si="21"/>
        <v>239</v>
      </c>
      <c r="AK27" s="31">
        <f t="shared" si="22"/>
        <v>15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'11.Spieltag'!AJ28</f>
        <v>179</v>
      </c>
      <c r="AI28" s="35">
        <f>'11.Spieltag'!AK28</f>
        <v>15</v>
      </c>
      <c r="AJ28" s="30">
        <f t="shared" si="21"/>
        <v>239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'11.Spieltag'!AJ29</f>
        <v>175</v>
      </c>
      <c r="AI29" s="35">
        <f>'11.Spieltag'!AK29</f>
        <v>18</v>
      </c>
      <c r="AJ29" s="30">
        <f t="shared" si="21"/>
        <v>235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'11.Spieltag'!AJ30</f>
        <v>173</v>
      </c>
      <c r="AI30" s="35">
        <f>'11.Spieltag'!AK30</f>
        <v>19</v>
      </c>
      <c r="AJ30" s="30">
        <f t="shared" si="21"/>
        <v>233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'11.Spieltag'!AJ31</f>
        <v>171</v>
      </c>
      <c r="AI31" s="35">
        <f>'11.Spieltag'!AK31</f>
        <v>20</v>
      </c>
      <c r="AJ31" s="30">
        <f t="shared" si="21"/>
        <v>231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'11.Spieltag'!AJ32</f>
        <v>165</v>
      </c>
      <c r="AI32" s="35">
        <f>'11.Spieltag'!AK32</f>
        <v>21</v>
      </c>
      <c r="AJ32" s="30">
        <f t="shared" si="21"/>
        <v>225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'11.Spieltag'!AJ33</f>
        <v>161</v>
      </c>
      <c r="AI33" s="35">
        <f>'11.Spieltag'!AK33</f>
        <v>22</v>
      </c>
      <c r="AJ33" s="30">
        <f t="shared" ref="AJ33" si="32">AG33+AH33</f>
        <v>221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3">AK34</f>
        <v>23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'11.Spieltag'!AJ34</f>
        <v>151</v>
      </c>
      <c r="AI34" s="35">
        <f>'11.Spieltag'!AK34</f>
        <v>24</v>
      </c>
      <c r="AJ34" s="30">
        <f t="shared" ref="AJ34" si="43">AG34+AH34</f>
        <v>211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'12.Spieltag'!AJ11</f>
        <v>282</v>
      </c>
      <c r="AI11" s="35">
        <f>'12.Spieltag'!AK11</f>
        <v>1</v>
      </c>
      <c r="AJ11" s="30">
        <f t="shared" ref="AJ11" si="8">AG11+AH11</f>
        <v>342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'12.Spieltag'!AJ12</f>
        <v>159</v>
      </c>
      <c r="AI12" s="35">
        <f>'12.Spieltag'!AK12</f>
        <v>24</v>
      </c>
      <c r="AJ12" s="30">
        <f t="shared" ref="AJ12:AJ32" si="20">AG12+AH12</f>
        <v>162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2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'12.Spieltag'!AJ13</f>
        <v>265</v>
      </c>
      <c r="AI13" s="35">
        <f>'12.Spieltag'!AK13</f>
        <v>2</v>
      </c>
      <c r="AJ13" s="30">
        <f t="shared" si="20"/>
        <v>325</v>
      </c>
      <c r="AK13" s="31">
        <f t="shared" si="21"/>
        <v>2</v>
      </c>
    </row>
    <row r="14" spans="1:38" ht="24.9" customHeight="1" thickBot="1" x14ac:dyDescent="0.3">
      <c r="A14" s="35">
        <f t="shared" si="9"/>
        <v>3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'12.Spieltag'!AJ14</f>
        <v>264</v>
      </c>
      <c r="AI14" s="35">
        <f>'12.Spieltag'!AK14</f>
        <v>3</v>
      </c>
      <c r="AJ14" s="30">
        <f t="shared" si="20"/>
        <v>324</v>
      </c>
      <c r="AK14" s="31">
        <f t="shared" si="21"/>
        <v>3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'12.Spieltag'!AJ15</f>
        <v>261</v>
      </c>
      <c r="AI15" s="35">
        <f>'12.Spieltag'!AK15</f>
        <v>4</v>
      </c>
      <c r="AJ15" s="30">
        <f t="shared" si="20"/>
        <v>321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5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'12.Spieltag'!AJ16</f>
        <v>258</v>
      </c>
      <c r="AI16" s="35">
        <f>'12.Spieltag'!AK16</f>
        <v>5</v>
      </c>
      <c r="AJ16" s="30">
        <f t="shared" si="20"/>
        <v>318</v>
      </c>
      <c r="AK16" s="31">
        <f t="shared" si="21"/>
        <v>5</v>
      </c>
      <c r="AL16" s="1"/>
    </row>
    <row r="17" spans="1:38" ht="24.9" customHeight="1" thickBot="1" x14ac:dyDescent="0.3">
      <c r="A17" s="35">
        <f t="shared" si="9"/>
        <v>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'12.Spieltag'!AJ17</f>
        <v>258</v>
      </c>
      <c r="AI17" s="35">
        <f>'12.Spieltag'!AK17</f>
        <v>5</v>
      </c>
      <c r="AJ17" s="30">
        <f t="shared" si="20"/>
        <v>318</v>
      </c>
      <c r="AK17" s="31">
        <f t="shared" si="21"/>
        <v>5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'12.Spieltag'!AJ18</f>
        <v>255</v>
      </c>
      <c r="AI18" s="35">
        <f>'12.Spieltag'!AK18</f>
        <v>7</v>
      </c>
      <c r="AJ18" s="30">
        <f t="shared" si="20"/>
        <v>315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8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'12.Spieltag'!AJ19</f>
        <v>254</v>
      </c>
      <c r="AI19" s="35">
        <f>'12.Spieltag'!AK19</f>
        <v>8</v>
      </c>
      <c r="AJ19" s="30">
        <f t="shared" si="20"/>
        <v>314</v>
      </c>
      <c r="AK19" s="31">
        <f t="shared" si="21"/>
        <v>8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'12.Spieltag'!AJ20</f>
        <v>254</v>
      </c>
      <c r="AI20" s="35">
        <f>'12.Spieltag'!AK20</f>
        <v>8</v>
      </c>
      <c r="AJ20" s="30">
        <f t="shared" si="20"/>
        <v>314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10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'12.Spieltag'!AJ21</f>
        <v>253</v>
      </c>
      <c r="AI21" s="35">
        <f>'12.Spieltag'!AK21</f>
        <v>10</v>
      </c>
      <c r="AJ21" s="30">
        <f t="shared" si="20"/>
        <v>313</v>
      </c>
      <c r="AK21" s="31">
        <f t="shared" si="21"/>
        <v>10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'12.Spieltag'!AJ22</f>
        <v>252</v>
      </c>
      <c r="AI22" s="35">
        <f>'12.Spieltag'!AK22</f>
        <v>11</v>
      </c>
      <c r="AJ22" s="30">
        <f t="shared" si="20"/>
        <v>312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'12.Spieltag'!AJ23</f>
        <v>252</v>
      </c>
      <c r="AI23" s="35">
        <f>'12.Spieltag'!AK23</f>
        <v>11</v>
      </c>
      <c r="AJ23" s="30">
        <f t="shared" si="20"/>
        <v>312</v>
      </c>
      <c r="AK23" s="31">
        <f t="shared" si="21"/>
        <v>11</v>
      </c>
      <c r="AL23" s="1"/>
    </row>
    <row r="24" spans="1:38" ht="24.9" customHeight="1" thickBot="1" x14ac:dyDescent="0.3">
      <c r="A24" s="35">
        <f t="shared" si="9"/>
        <v>13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'12.Spieltag'!AJ24</f>
        <v>242</v>
      </c>
      <c r="AI24" s="35">
        <f>'12.Spieltag'!AK24</f>
        <v>13</v>
      </c>
      <c r="AJ24" s="30">
        <f t="shared" si="20"/>
        <v>302</v>
      </c>
      <c r="AK24" s="31">
        <f t="shared" si="21"/>
        <v>13</v>
      </c>
      <c r="AL24" s="1"/>
    </row>
    <row r="25" spans="1:38" ht="24.9" customHeight="1" thickBot="1" x14ac:dyDescent="0.3">
      <c r="A25" s="35">
        <f t="shared" si="9"/>
        <v>14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'12.Spieltag'!AJ25</f>
        <v>240</v>
      </c>
      <c r="AI25" s="35">
        <f>'12.Spieltag'!AK25</f>
        <v>14</v>
      </c>
      <c r="AJ25" s="30">
        <f t="shared" si="20"/>
        <v>300</v>
      </c>
      <c r="AK25" s="31">
        <f t="shared" si="21"/>
        <v>14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'12.Spieltag'!AJ26</f>
        <v>239</v>
      </c>
      <c r="AI26" s="35">
        <f>'12.Spieltag'!AK26</f>
        <v>15</v>
      </c>
      <c r="AJ26" s="30">
        <f t="shared" si="20"/>
        <v>299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15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'12.Spieltag'!AJ27</f>
        <v>239</v>
      </c>
      <c r="AI27" s="35">
        <f>'12.Spieltag'!AK27</f>
        <v>15</v>
      </c>
      <c r="AJ27" s="30">
        <f t="shared" si="20"/>
        <v>299</v>
      </c>
      <c r="AK27" s="31">
        <f t="shared" si="21"/>
        <v>15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'12.Spieltag'!AJ28</f>
        <v>239</v>
      </c>
      <c r="AI28" s="35">
        <f>'12.Spieltag'!AK28</f>
        <v>15</v>
      </c>
      <c r="AJ28" s="30">
        <f t="shared" si="20"/>
        <v>299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18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'12.Spieltag'!AJ29</f>
        <v>235</v>
      </c>
      <c r="AI29" s="35">
        <f>'12.Spieltag'!AK29</f>
        <v>18</v>
      </c>
      <c r="AJ29" s="30">
        <f t="shared" si="20"/>
        <v>295</v>
      </c>
      <c r="AK29" s="31">
        <f t="shared" si="21"/>
        <v>18</v>
      </c>
      <c r="AL29" s="1"/>
    </row>
    <row r="30" spans="1:38" ht="28.2" customHeight="1" thickBot="1" x14ac:dyDescent="0.3">
      <c r="A30" s="35">
        <f t="shared" si="9"/>
        <v>19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'12.Spieltag'!AJ30</f>
        <v>233</v>
      </c>
      <c r="AI30" s="35">
        <f>'12.Spieltag'!AK30</f>
        <v>19</v>
      </c>
      <c r="AJ30" s="30">
        <f t="shared" si="20"/>
        <v>293</v>
      </c>
      <c r="AK30" s="31">
        <f t="shared" si="21"/>
        <v>19</v>
      </c>
      <c r="AL30" s="1"/>
    </row>
    <row r="31" spans="1:38" ht="28.2" customHeight="1" thickBot="1" x14ac:dyDescent="0.3">
      <c r="A31" s="35">
        <f t="shared" si="9"/>
        <v>20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'12.Spieltag'!AJ31</f>
        <v>231</v>
      </c>
      <c r="AI31" s="35">
        <f>'12.Spieltag'!AK31</f>
        <v>20</v>
      </c>
      <c r="AJ31" s="30">
        <f t="shared" si="20"/>
        <v>291</v>
      </c>
      <c r="AK31" s="31">
        <f t="shared" si="21"/>
        <v>20</v>
      </c>
      <c r="AL31" s="1"/>
    </row>
    <row r="32" spans="1:38" ht="28.2" customHeight="1" thickBot="1" x14ac:dyDescent="0.3">
      <c r="A32" s="35">
        <f t="shared" si="9"/>
        <v>21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'12.Spieltag'!AJ32</f>
        <v>225</v>
      </c>
      <c r="AI32" s="35">
        <f>'12.Spieltag'!AK32</f>
        <v>21</v>
      </c>
      <c r="AJ32" s="30">
        <f t="shared" si="20"/>
        <v>285</v>
      </c>
      <c r="AK32" s="31">
        <f t="shared" si="21"/>
        <v>21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'12.Spieltag'!AJ33</f>
        <v>221</v>
      </c>
      <c r="AI33" s="35">
        <f>'12.Spieltag'!AK33</f>
        <v>22</v>
      </c>
      <c r="AJ33" s="30">
        <f t="shared" ref="AJ33" si="31">AG33+AH33</f>
        <v>281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23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'12.Spieltag'!AJ34</f>
        <v>211</v>
      </c>
      <c r="AI34" s="35">
        <f>'12.Spieltag'!AK34</f>
        <v>23</v>
      </c>
      <c r="AJ34" s="30">
        <f t="shared" ref="AJ34" si="42">AG34+AH34</f>
        <v>271</v>
      </c>
      <c r="AK34" s="31">
        <f t="shared" si="21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'13.Spieltag'!AJ11</f>
        <v>342</v>
      </c>
      <c r="AI11" s="35">
        <f>'13.Spieltag'!AK11</f>
        <v>1</v>
      </c>
      <c r="AJ11" s="30">
        <f t="shared" ref="AJ11" si="8">AG11+AH11</f>
        <v>402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'13.Spieltag'!AJ12</f>
        <v>162</v>
      </c>
      <c r="AI12" s="35">
        <f>'13.Spieltag'!AK12</f>
        <v>24</v>
      </c>
      <c r="AJ12" s="30">
        <f t="shared" ref="AJ12:AJ32" si="20">AG12+AH12</f>
        <v>165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2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'13.Spieltag'!AJ13</f>
        <v>325</v>
      </c>
      <c r="AI13" s="35">
        <f>'13.Spieltag'!AK13</f>
        <v>2</v>
      </c>
      <c r="AJ13" s="30">
        <f t="shared" si="20"/>
        <v>385</v>
      </c>
      <c r="AK13" s="31">
        <f t="shared" si="21"/>
        <v>2</v>
      </c>
    </row>
    <row r="14" spans="1:38" ht="24.9" customHeight="1" thickBot="1" x14ac:dyDescent="0.3">
      <c r="A14" s="35">
        <f t="shared" si="9"/>
        <v>3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'13.Spieltag'!AJ14</f>
        <v>324</v>
      </c>
      <c r="AI14" s="35">
        <f>'13.Spieltag'!AK14</f>
        <v>3</v>
      </c>
      <c r="AJ14" s="30">
        <f t="shared" si="20"/>
        <v>384</v>
      </c>
      <c r="AK14" s="31">
        <f t="shared" si="21"/>
        <v>3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'13.Spieltag'!AJ15</f>
        <v>321</v>
      </c>
      <c r="AI15" s="35">
        <f>'13.Spieltag'!AK15</f>
        <v>4</v>
      </c>
      <c r="AJ15" s="30">
        <f t="shared" si="20"/>
        <v>381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5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'13.Spieltag'!AJ16</f>
        <v>318</v>
      </c>
      <c r="AI16" s="35">
        <f>'13.Spieltag'!AK16</f>
        <v>5</v>
      </c>
      <c r="AJ16" s="30">
        <f t="shared" si="20"/>
        <v>378</v>
      </c>
      <c r="AK16" s="31">
        <f t="shared" si="21"/>
        <v>5</v>
      </c>
      <c r="AL16" s="1"/>
    </row>
    <row r="17" spans="1:38" ht="24.9" customHeight="1" thickBot="1" x14ac:dyDescent="0.3">
      <c r="A17" s="35">
        <f t="shared" si="9"/>
        <v>5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'13.Spieltag'!AJ17</f>
        <v>318</v>
      </c>
      <c r="AI17" s="35">
        <f>'13.Spieltag'!AK17</f>
        <v>5</v>
      </c>
      <c r="AJ17" s="30">
        <f t="shared" si="20"/>
        <v>378</v>
      </c>
      <c r="AK17" s="31">
        <f t="shared" si="21"/>
        <v>5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'13.Spieltag'!AJ18</f>
        <v>315</v>
      </c>
      <c r="AI18" s="35">
        <f>'13.Spieltag'!AK18</f>
        <v>7</v>
      </c>
      <c r="AJ18" s="30">
        <f t="shared" si="20"/>
        <v>375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8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'13.Spieltag'!AJ19</f>
        <v>314</v>
      </c>
      <c r="AI19" s="35">
        <f>'13.Spieltag'!AK19</f>
        <v>8</v>
      </c>
      <c r="AJ19" s="30">
        <f t="shared" si="20"/>
        <v>374</v>
      </c>
      <c r="AK19" s="31">
        <f t="shared" si="21"/>
        <v>8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'13.Spieltag'!AJ20</f>
        <v>314</v>
      </c>
      <c r="AI20" s="35">
        <f>'13.Spieltag'!AK20</f>
        <v>8</v>
      </c>
      <c r="AJ20" s="30">
        <f t="shared" si="20"/>
        <v>374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10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'13.Spieltag'!AJ21</f>
        <v>313</v>
      </c>
      <c r="AI21" s="35">
        <f>'13.Spieltag'!AK21</f>
        <v>10</v>
      </c>
      <c r="AJ21" s="30">
        <f t="shared" si="20"/>
        <v>373</v>
      </c>
      <c r="AK21" s="31">
        <f t="shared" si="21"/>
        <v>10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'13.Spieltag'!AJ22</f>
        <v>312</v>
      </c>
      <c r="AI22" s="35">
        <f>'13.Spieltag'!AK22</f>
        <v>11</v>
      </c>
      <c r="AJ22" s="30">
        <f t="shared" si="20"/>
        <v>372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'13.Spieltag'!AJ23</f>
        <v>312</v>
      </c>
      <c r="AI23" s="35">
        <f>'13.Spieltag'!AK23</f>
        <v>11</v>
      </c>
      <c r="AJ23" s="30">
        <f t="shared" si="20"/>
        <v>372</v>
      </c>
      <c r="AK23" s="31">
        <f t="shared" si="21"/>
        <v>11</v>
      </c>
      <c r="AL23" s="1"/>
    </row>
    <row r="24" spans="1:38" ht="24.9" customHeight="1" thickBot="1" x14ac:dyDescent="0.3">
      <c r="A24" s="35">
        <f t="shared" si="9"/>
        <v>13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'13.Spieltag'!AJ24</f>
        <v>302</v>
      </c>
      <c r="AI24" s="35">
        <f>'13.Spieltag'!AK24</f>
        <v>13</v>
      </c>
      <c r="AJ24" s="30">
        <f t="shared" si="20"/>
        <v>362</v>
      </c>
      <c r="AK24" s="31">
        <f t="shared" si="21"/>
        <v>13</v>
      </c>
      <c r="AL24" s="1"/>
    </row>
    <row r="25" spans="1:38" ht="24.9" customHeight="1" thickBot="1" x14ac:dyDescent="0.3">
      <c r="A25" s="35">
        <f t="shared" si="9"/>
        <v>14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'13.Spieltag'!AJ25</f>
        <v>300</v>
      </c>
      <c r="AI25" s="35">
        <f>'13.Spieltag'!AK25</f>
        <v>14</v>
      </c>
      <c r="AJ25" s="30">
        <f t="shared" si="20"/>
        <v>360</v>
      </c>
      <c r="AK25" s="31">
        <f t="shared" si="21"/>
        <v>14</v>
      </c>
      <c r="AL25" s="1"/>
    </row>
    <row r="26" spans="1:38" ht="24.9" customHeight="1" thickBot="1" x14ac:dyDescent="0.3">
      <c r="A26" s="35">
        <f t="shared" si="9"/>
        <v>15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'13.Spieltag'!AJ26</f>
        <v>299</v>
      </c>
      <c r="AI26" s="35">
        <f>'13.Spieltag'!AK26</f>
        <v>15</v>
      </c>
      <c r="AJ26" s="30">
        <f t="shared" si="20"/>
        <v>359</v>
      </c>
      <c r="AK26" s="31">
        <f t="shared" si="21"/>
        <v>15</v>
      </c>
      <c r="AL26" s="1"/>
    </row>
    <row r="27" spans="1:38" ht="24.9" customHeight="1" thickBot="1" x14ac:dyDescent="0.3">
      <c r="A27" s="35">
        <f t="shared" si="9"/>
        <v>15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'13.Spieltag'!AJ27</f>
        <v>299</v>
      </c>
      <c r="AI27" s="35">
        <f>'13.Spieltag'!AK27</f>
        <v>15</v>
      </c>
      <c r="AJ27" s="30">
        <f t="shared" si="20"/>
        <v>359</v>
      </c>
      <c r="AK27" s="31">
        <f t="shared" si="21"/>
        <v>15</v>
      </c>
      <c r="AL27" s="1"/>
    </row>
    <row r="28" spans="1:38" ht="24.9" customHeight="1" thickBot="1" x14ac:dyDescent="0.3">
      <c r="A28" s="35">
        <f t="shared" si="9"/>
        <v>15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'13.Spieltag'!AJ28</f>
        <v>299</v>
      </c>
      <c r="AI28" s="35">
        <f>'13.Spieltag'!AK28</f>
        <v>15</v>
      </c>
      <c r="AJ28" s="30">
        <f t="shared" si="20"/>
        <v>359</v>
      </c>
      <c r="AK28" s="31">
        <f t="shared" si="21"/>
        <v>15</v>
      </c>
      <c r="AL28" s="1"/>
    </row>
    <row r="29" spans="1:38" ht="24.9" customHeight="1" thickBot="1" x14ac:dyDescent="0.3">
      <c r="A29" s="35">
        <f t="shared" si="9"/>
        <v>18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'13.Spieltag'!AJ29</f>
        <v>295</v>
      </c>
      <c r="AI29" s="35">
        <f>'13.Spieltag'!AK29</f>
        <v>18</v>
      </c>
      <c r="AJ29" s="30">
        <f t="shared" si="20"/>
        <v>355</v>
      </c>
      <c r="AK29" s="31">
        <f t="shared" si="21"/>
        <v>18</v>
      </c>
      <c r="AL29" s="1"/>
    </row>
    <row r="30" spans="1:38" ht="28.2" customHeight="1" thickBot="1" x14ac:dyDescent="0.3">
      <c r="A30" s="35">
        <f t="shared" si="9"/>
        <v>19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'13.Spieltag'!AJ30</f>
        <v>293</v>
      </c>
      <c r="AI30" s="35">
        <f>'13.Spieltag'!AK30</f>
        <v>19</v>
      </c>
      <c r="AJ30" s="30">
        <f t="shared" si="20"/>
        <v>353</v>
      </c>
      <c r="AK30" s="31">
        <f t="shared" si="21"/>
        <v>19</v>
      </c>
      <c r="AL30" s="1"/>
    </row>
    <row r="31" spans="1:38" ht="28.2" customHeight="1" thickBot="1" x14ac:dyDescent="0.3">
      <c r="A31" s="35">
        <f t="shared" si="9"/>
        <v>20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'13.Spieltag'!AJ31</f>
        <v>291</v>
      </c>
      <c r="AI31" s="35">
        <f>'13.Spieltag'!AK31</f>
        <v>20</v>
      </c>
      <c r="AJ31" s="30">
        <f t="shared" si="20"/>
        <v>351</v>
      </c>
      <c r="AK31" s="31">
        <f t="shared" si="21"/>
        <v>20</v>
      </c>
      <c r="AL31" s="1"/>
    </row>
    <row r="32" spans="1:38" ht="28.2" customHeight="1" thickBot="1" x14ac:dyDescent="0.3">
      <c r="A32" s="35">
        <f t="shared" si="9"/>
        <v>21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'13.Spieltag'!AJ32</f>
        <v>285</v>
      </c>
      <c r="AI32" s="35">
        <f>'13.Spieltag'!AK32</f>
        <v>21</v>
      </c>
      <c r="AJ32" s="30">
        <f t="shared" si="20"/>
        <v>345</v>
      </c>
      <c r="AK32" s="31">
        <f t="shared" si="21"/>
        <v>21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'13.Spieltag'!AJ33</f>
        <v>281</v>
      </c>
      <c r="AI33" s="35">
        <f>'13.Spieltag'!AK33</f>
        <v>22</v>
      </c>
      <c r="AJ33" s="30">
        <f t="shared" ref="AJ33" si="31">AG33+AH33</f>
        <v>341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23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'13.Spieltag'!AJ34</f>
        <v>271</v>
      </c>
      <c r="AI34" s="35">
        <f>'13.Spieltag'!AK34</f>
        <v>23</v>
      </c>
      <c r="AJ34" s="30">
        <f t="shared" ref="AJ34" si="42">AG34+AH34</f>
        <v>331</v>
      </c>
      <c r="AK34" s="31">
        <f t="shared" si="21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'14.Spieltag'!AJ11</f>
        <v>402</v>
      </c>
      <c r="AI11" s="35">
        <f>'14.Spieltag'!AK11</f>
        <v>1</v>
      </c>
      <c r="AJ11" s="30">
        <f t="shared" ref="AJ11" si="9">AG11+AH11</f>
        <v>447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'14.Spieltag'!AJ12</f>
        <v>165</v>
      </c>
      <c r="AI12" s="35">
        <f>'14.Spieltag'!AK12</f>
        <v>24</v>
      </c>
      <c r="AJ12" s="30">
        <f t="shared" ref="AJ12:AJ32" si="21">AG12+AH12</f>
        <v>210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'14.Spieltag'!AJ13</f>
        <v>385</v>
      </c>
      <c r="AI13" s="35">
        <f>'14.Spieltag'!AK13</f>
        <v>2</v>
      </c>
      <c r="AJ13" s="30">
        <f t="shared" si="21"/>
        <v>430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'14.Spieltag'!AJ14</f>
        <v>384</v>
      </c>
      <c r="AI14" s="35">
        <f>'14.Spieltag'!AK14</f>
        <v>3</v>
      </c>
      <c r="AJ14" s="30">
        <f t="shared" si="21"/>
        <v>429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'14.Spieltag'!AJ15</f>
        <v>381</v>
      </c>
      <c r="AI15" s="35">
        <f>'14.Spieltag'!AK15</f>
        <v>4</v>
      </c>
      <c r="AJ15" s="30">
        <f t="shared" si="21"/>
        <v>426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'14.Spieltag'!AJ16</f>
        <v>378</v>
      </c>
      <c r="AI16" s="35">
        <f>'14.Spieltag'!AK16</f>
        <v>5</v>
      </c>
      <c r="AJ16" s="30">
        <f t="shared" si="21"/>
        <v>423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'14.Spieltag'!AJ17</f>
        <v>378</v>
      </c>
      <c r="AI17" s="35">
        <f>'14.Spieltag'!AK17</f>
        <v>5</v>
      </c>
      <c r="AJ17" s="30">
        <f t="shared" si="21"/>
        <v>423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'14.Spieltag'!AJ18</f>
        <v>375</v>
      </c>
      <c r="AI18" s="35">
        <f>'14.Spieltag'!AK18</f>
        <v>7</v>
      </c>
      <c r="AJ18" s="30">
        <f t="shared" si="21"/>
        <v>420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'14.Spieltag'!AJ19</f>
        <v>374</v>
      </c>
      <c r="AI19" s="35">
        <f>'14.Spieltag'!AK19</f>
        <v>8</v>
      </c>
      <c r="AJ19" s="30">
        <f t="shared" si="21"/>
        <v>419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'14.Spieltag'!AJ20</f>
        <v>374</v>
      </c>
      <c r="AI20" s="35">
        <f>'14.Spieltag'!AK20</f>
        <v>8</v>
      </c>
      <c r="AJ20" s="30">
        <f t="shared" si="21"/>
        <v>419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'14.Spieltag'!AJ21</f>
        <v>373</v>
      </c>
      <c r="AI21" s="35">
        <f>'14.Spieltag'!AK21</f>
        <v>10</v>
      </c>
      <c r="AJ21" s="30">
        <f t="shared" si="21"/>
        <v>418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'14.Spieltag'!AJ22</f>
        <v>372</v>
      </c>
      <c r="AI22" s="35">
        <f>'14.Spieltag'!AK22</f>
        <v>11</v>
      </c>
      <c r="AJ22" s="30">
        <f t="shared" si="21"/>
        <v>417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'14.Spieltag'!AJ23</f>
        <v>372</v>
      </c>
      <c r="AI23" s="35">
        <f>'14.Spieltag'!AK23</f>
        <v>11</v>
      </c>
      <c r="AJ23" s="30">
        <f t="shared" si="21"/>
        <v>417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'14.Spieltag'!AJ24</f>
        <v>362</v>
      </c>
      <c r="AI24" s="35">
        <f>'14.Spieltag'!AK24</f>
        <v>13</v>
      </c>
      <c r="AJ24" s="30">
        <f t="shared" si="21"/>
        <v>407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'14.Spieltag'!AJ25</f>
        <v>360</v>
      </c>
      <c r="AI25" s="35">
        <f>'14.Spieltag'!AK25</f>
        <v>14</v>
      </c>
      <c r="AJ25" s="30">
        <f t="shared" si="21"/>
        <v>405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'14.Spieltag'!AJ26</f>
        <v>359</v>
      </c>
      <c r="AI26" s="35">
        <f>'14.Spieltag'!AK26</f>
        <v>15</v>
      </c>
      <c r="AJ26" s="30">
        <f t="shared" si="21"/>
        <v>404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15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'14.Spieltag'!AJ27</f>
        <v>359</v>
      </c>
      <c r="AI27" s="35">
        <f>'14.Spieltag'!AK27</f>
        <v>15</v>
      </c>
      <c r="AJ27" s="30">
        <f t="shared" si="21"/>
        <v>404</v>
      </c>
      <c r="AK27" s="31">
        <f t="shared" si="22"/>
        <v>15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'14.Spieltag'!AJ28</f>
        <v>359</v>
      </c>
      <c r="AI28" s="35">
        <f>'14.Spieltag'!AK28</f>
        <v>15</v>
      </c>
      <c r="AJ28" s="30">
        <f t="shared" si="21"/>
        <v>404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'14.Spieltag'!AJ29</f>
        <v>355</v>
      </c>
      <c r="AI29" s="35">
        <f>'14.Spieltag'!AK29</f>
        <v>18</v>
      </c>
      <c r="AJ29" s="30">
        <f t="shared" si="21"/>
        <v>400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'14.Spieltag'!AJ30</f>
        <v>353</v>
      </c>
      <c r="AI30" s="35">
        <f>'14.Spieltag'!AK30</f>
        <v>19</v>
      </c>
      <c r="AJ30" s="30">
        <f t="shared" si="21"/>
        <v>398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'14.Spieltag'!AJ31</f>
        <v>351</v>
      </c>
      <c r="AI31" s="35">
        <f>'14.Spieltag'!AK31</f>
        <v>20</v>
      </c>
      <c r="AJ31" s="30">
        <f t="shared" si="21"/>
        <v>396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'14.Spieltag'!AJ32</f>
        <v>345</v>
      </c>
      <c r="AI32" s="35">
        <f>'14.Spieltag'!AK32</f>
        <v>21</v>
      </c>
      <c r="AJ32" s="30">
        <f t="shared" si="21"/>
        <v>390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'14.Spieltag'!AJ33</f>
        <v>341</v>
      </c>
      <c r="AI33" s="35">
        <f>'14.Spieltag'!AK33</f>
        <v>22</v>
      </c>
      <c r="AJ33" s="30">
        <f t="shared" ref="AJ33" si="33">AG33+AH33</f>
        <v>386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'14.Spieltag'!AJ34</f>
        <v>331</v>
      </c>
      <c r="AI34" s="35">
        <f>'14.Spieltag'!AK34</f>
        <v>23</v>
      </c>
      <c r="AJ34" s="30">
        <f t="shared" ref="AJ34" si="45">AG34+AH34</f>
        <v>376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447</v>
      </c>
      <c r="AI11" s="35">
        <f>'15.Spieltag'!AK11</f>
        <v>1</v>
      </c>
      <c r="AJ11" s="30">
        <f t="shared" ref="AJ11" si="9">AG11+AH11</f>
        <v>492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'15.Spieltag'!AJ12</f>
        <v>210</v>
      </c>
      <c r="AI12" s="35">
        <f>'15.Spieltag'!AK12</f>
        <v>24</v>
      </c>
      <c r="AJ12" s="30">
        <f t="shared" ref="AJ12:AJ32" si="21">AG12+AH12</f>
        <v>255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2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'15.Spieltag'!AJ13</f>
        <v>430</v>
      </c>
      <c r="AI13" s="35">
        <f>'15.Spieltag'!AK13</f>
        <v>2</v>
      </c>
      <c r="AJ13" s="30">
        <f t="shared" si="21"/>
        <v>475</v>
      </c>
      <c r="AK13" s="31">
        <f t="shared" si="22"/>
        <v>2</v>
      </c>
    </row>
    <row r="14" spans="1:38" ht="24.9" customHeight="1" thickBot="1" x14ac:dyDescent="0.3">
      <c r="A14" s="35">
        <f t="shared" si="10"/>
        <v>3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'15.Spieltag'!AJ14</f>
        <v>429</v>
      </c>
      <c r="AI14" s="35">
        <f>'15.Spieltag'!AK14</f>
        <v>3</v>
      </c>
      <c r="AJ14" s="30">
        <f t="shared" si="21"/>
        <v>474</v>
      </c>
      <c r="AK14" s="31">
        <f t="shared" si="22"/>
        <v>3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'15.Spieltag'!AJ15</f>
        <v>426</v>
      </c>
      <c r="AI15" s="35">
        <f>'15.Spieltag'!AK15</f>
        <v>4</v>
      </c>
      <c r="AJ15" s="30">
        <f t="shared" si="21"/>
        <v>471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5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'15.Spieltag'!AJ16</f>
        <v>423</v>
      </c>
      <c r="AI16" s="35">
        <f>'15.Spieltag'!AK16</f>
        <v>5</v>
      </c>
      <c r="AJ16" s="30">
        <f t="shared" si="21"/>
        <v>468</v>
      </c>
      <c r="AK16" s="31">
        <f t="shared" si="22"/>
        <v>5</v>
      </c>
      <c r="AL16" s="1"/>
    </row>
    <row r="17" spans="1:38" ht="24.9" customHeight="1" thickBot="1" x14ac:dyDescent="0.3">
      <c r="A17" s="35">
        <f t="shared" si="10"/>
        <v>5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'15.Spieltag'!AJ17</f>
        <v>423</v>
      </c>
      <c r="AI17" s="35">
        <f>'15.Spieltag'!AK17</f>
        <v>5</v>
      </c>
      <c r="AJ17" s="30">
        <f t="shared" si="21"/>
        <v>468</v>
      </c>
      <c r="AK17" s="31">
        <f t="shared" si="22"/>
        <v>5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'15.Spieltag'!AJ18</f>
        <v>420</v>
      </c>
      <c r="AI18" s="35">
        <f>'15.Spieltag'!AK18</f>
        <v>7</v>
      </c>
      <c r="AJ18" s="30">
        <f t="shared" si="21"/>
        <v>465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8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'15.Spieltag'!AJ19</f>
        <v>419</v>
      </c>
      <c r="AI19" s="35">
        <f>'15.Spieltag'!AK19</f>
        <v>8</v>
      </c>
      <c r="AJ19" s="30">
        <f t="shared" si="21"/>
        <v>464</v>
      </c>
      <c r="AK19" s="31">
        <f t="shared" si="22"/>
        <v>8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'15.Spieltag'!AJ20</f>
        <v>419</v>
      </c>
      <c r="AI20" s="35">
        <f>'15.Spieltag'!AK20</f>
        <v>8</v>
      </c>
      <c r="AJ20" s="30">
        <f t="shared" si="21"/>
        <v>464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'15.Spieltag'!AJ21</f>
        <v>418</v>
      </c>
      <c r="AI21" s="35">
        <f>'15.Spieltag'!AK21</f>
        <v>10</v>
      </c>
      <c r="AJ21" s="30">
        <f t="shared" si="21"/>
        <v>463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'15.Spieltag'!AJ22</f>
        <v>417</v>
      </c>
      <c r="AI22" s="35">
        <f>'15.Spieltag'!AK22</f>
        <v>11</v>
      </c>
      <c r="AJ22" s="30">
        <f t="shared" si="21"/>
        <v>462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'15.Spieltag'!AJ23</f>
        <v>417</v>
      </c>
      <c r="AI23" s="35">
        <f>'15.Spieltag'!AK23</f>
        <v>11</v>
      </c>
      <c r="AJ23" s="30">
        <f t="shared" si="21"/>
        <v>462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13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'15.Spieltag'!AJ24</f>
        <v>407</v>
      </c>
      <c r="AI24" s="35">
        <f>'15.Spieltag'!AK24</f>
        <v>13</v>
      </c>
      <c r="AJ24" s="30">
        <f t="shared" si="21"/>
        <v>452</v>
      </c>
      <c r="AK24" s="31">
        <f t="shared" si="22"/>
        <v>13</v>
      </c>
      <c r="AL24" s="1"/>
    </row>
    <row r="25" spans="1:38" ht="24.9" customHeight="1" thickBot="1" x14ac:dyDescent="0.3">
      <c r="A25" s="35">
        <f t="shared" si="10"/>
        <v>14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'15.Spieltag'!AJ25</f>
        <v>405</v>
      </c>
      <c r="AI25" s="35">
        <f>'15.Spieltag'!AK25</f>
        <v>14</v>
      </c>
      <c r="AJ25" s="30">
        <f t="shared" si="21"/>
        <v>450</v>
      </c>
      <c r="AK25" s="31">
        <f t="shared" si="22"/>
        <v>14</v>
      </c>
      <c r="AL25" s="1"/>
    </row>
    <row r="26" spans="1:38" ht="24.9" customHeight="1" thickBot="1" x14ac:dyDescent="0.3">
      <c r="A26" s="35">
        <f t="shared" si="10"/>
        <v>15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'15.Spieltag'!AJ26</f>
        <v>404</v>
      </c>
      <c r="AI26" s="35">
        <f>'15.Spieltag'!AK26</f>
        <v>15</v>
      </c>
      <c r="AJ26" s="30">
        <f t="shared" si="21"/>
        <v>449</v>
      </c>
      <c r="AK26" s="31">
        <f t="shared" si="22"/>
        <v>15</v>
      </c>
      <c r="AL26" s="1"/>
    </row>
    <row r="27" spans="1:38" ht="24.9" customHeight="1" thickBot="1" x14ac:dyDescent="0.3">
      <c r="A27" s="35">
        <f t="shared" si="10"/>
        <v>15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'15.Spieltag'!AJ27</f>
        <v>404</v>
      </c>
      <c r="AI27" s="35">
        <f>'15.Spieltag'!AK27</f>
        <v>15</v>
      </c>
      <c r="AJ27" s="30">
        <f t="shared" si="21"/>
        <v>449</v>
      </c>
      <c r="AK27" s="31">
        <f t="shared" si="22"/>
        <v>15</v>
      </c>
      <c r="AL27" s="1"/>
    </row>
    <row r="28" spans="1:38" ht="24.9" customHeight="1" thickBot="1" x14ac:dyDescent="0.3">
      <c r="A28" s="35">
        <f t="shared" si="10"/>
        <v>15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'15.Spieltag'!AJ28</f>
        <v>404</v>
      </c>
      <c r="AI28" s="35">
        <f>'15.Spieltag'!AK28</f>
        <v>15</v>
      </c>
      <c r="AJ28" s="30">
        <f t="shared" si="21"/>
        <v>449</v>
      </c>
      <c r="AK28" s="31">
        <f t="shared" si="22"/>
        <v>15</v>
      </c>
      <c r="AL28" s="1"/>
    </row>
    <row r="29" spans="1:38" ht="24.9" customHeight="1" thickBot="1" x14ac:dyDescent="0.3">
      <c r="A29" s="35">
        <f t="shared" si="10"/>
        <v>18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'15.Spieltag'!AJ29</f>
        <v>400</v>
      </c>
      <c r="AI29" s="35">
        <f>'15.Spieltag'!AK29</f>
        <v>18</v>
      </c>
      <c r="AJ29" s="30">
        <f t="shared" si="21"/>
        <v>445</v>
      </c>
      <c r="AK29" s="31">
        <f t="shared" si="22"/>
        <v>18</v>
      </c>
      <c r="AL29" s="1"/>
    </row>
    <row r="30" spans="1:38" ht="28.2" customHeight="1" thickBot="1" x14ac:dyDescent="0.3">
      <c r="A30" s="35">
        <f t="shared" si="10"/>
        <v>19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'15.Spieltag'!AJ30</f>
        <v>398</v>
      </c>
      <c r="AI30" s="35">
        <f>'15.Spieltag'!AK30</f>
        <v>19</v>
      </c>
      <c r="AJ30" s="30">
        <f t="shared" si="21"/>
        <v>443</v>
      </c>
      <c r="AK30" s="31">
        <f t="shared" si="22"/>
        <v>19</v>
      </c>
      <c r="AL30" s="1"/>
    </row>
    <row r="31" spans="1:38" ht="28.2" customHeight="1" thickBot="1" x14ac:dyDescent="0.3">
      <c r="A31" s="35">
        <f t="shared" si="10"/>
        <v>20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'15.Spieltag'!AJ31</f>
        <v>396</v>
      </c>
      <c r="AI31" s="35">
        <f>'15.Spieltag'!AK31</f>
        <v>20</v>
      </c>
      <c r="AJ31" s="30">
        <f t="shared" si="21"/>
        <v>441</v>
      </c>
      <c r="AK31" s="31">
        <f t="shared" si="22"/>
        <v>20</v>
      </c>
      <c r="AL31" s="1"/>
    </row>
    <row r="32" spans="1:38" ht="28.2" customHeight="1" thickBot="1" x14ac:dyDescent="0.3">
      <c r="A32" s="35">
        <f t="shared" si="10"/>
        <v>21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'15.Spieltag'!AJ32</f>
        <v>390</v>
      </c>
      <c r="AI32" s="35">
        <f>'15.Spieltag'!AK32</f>
        <v>21</v>
      </c>
      <c r="AJ32" s="30">
        <f t="shared" si="21"/>
        <v>435</v>
      </c>
      <c r="AK32" s="31">
        <f t="shared" si="22"/>
        <v>21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'15.Spieltag'!AJ33</f>
        <v>386</v>
      </c>
      <c r="AI33" s="35">
        <f>'15.Spieltag'!AK33</f>
        <v>22</v>
      </c>
      <c r="AJ33" s="30">
        <f t="shared" ref="AJ33" si="33">AG33+AH33</f>
        <v>431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23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'15.Spieltag'!AJ34</f>
        <v>376</v>
      </c>
      <c r="AI34" s="35">
        <f>'15.Spieltag'!AK34</f>
        <v>23</v>
      </c>
      <c r="AJ34" s="30">
        <f t="shared" ref="AJ34" si="45">AG34+AH34</f>
        <v>421</v>
      </c>
      <c r="AK34" s="31">
        <f t="shared" si="22"/>
        <v>23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AM16" sqref="AM1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/>
      <c r="AI11" s="35"/>
      <c r="AJ11" s="30">
        <f t="shared" ref="AJ11" si="9">AG11+AH11</f>
        <v>45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/>
      <c r="AI12" s="35"/>
      <c r="AJ12" s="30">
        <f t="shared" ref="AJ12:AJ32" si="21">AG12+AH12</f>
        <v>45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/>
      <c r="AI13" s="35"/>
      <c r="AJ13" s="30">
        <f t="shared" si="21"/>
        <v>45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/>
      <c r="AI14" s="35"/>
      <c r="AJ14" s="30">
        <f t="shared" si="21"/>
        <v>45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/>
      <c r="AI15" s="35"/>
      <c r="AJ15" s="30">
        <f t="shared" si="21"/>
        <v>45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/>
      <c r="AI16" s="35"/>
      <c r="AJ16" s="30">
        <f t="shared" si="21"/>
        <v>45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/>
      <c r="AI17" s="35"/>
      <c r="AJ17" s="30">
        <f t="shared" si="21"/>
        <v>45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/>
      <c r="AI18" s="35"/>
      <c r="AJ18" s="30">
        <f t="shared" si="21"/>
        <v>45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/>
      <c r="AI19" s="35"/>
      <c r="AJ19" s="30">
        <f t="shared" si="21"/>
        <v>45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/>
      <c r="AI20" s="35"/>
      <c r="AJ20" s="30">
        <f t="shared" si="21"/>
        <v>45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/>
      <c r="AI21" s="35"/>
      <c r="AJ21" s="30">
        <f t="shared" si="21"/>
        <v>45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/>
      <c r="AI22" s="35"/>
      <c r="AJ22" s="30">
        <f t="shared" si="21"/>
        <v>45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/>
      <c r="AI23" s="35"/>
      <c r="AJ23" s="30">
        <f t="shared" si="21"/>
        <v>45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/>
      <c r="AI24" s="35"/>
      <c r="AJ24" s="30">
        <f t="shared" si="21"/>
        <v>45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/>
      <c r="AI25" s="35"/>
      <c r="AJ25" s="30">
        <f t="shared" si="21"/>
        <v>45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/>
      <c r="AI26" s="35"/>
      <c r="AJ26" s="30">
        <f t="shared" si="21"/>
        <v>45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/>
      <c r="AI27" s="35"/>
      <c r="AJ27" s="30">
        <f t="shared" si="21"/>
        <v>45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/>
      <c r="AI28" s="35"/>
      <c r="AJ28" s="30">
        <f t="shared" si="21"/>
        <v>45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/>
      <c r="AI29" s="35"/>
      <c r="AJ29" s="30">
        <f t="shared" si="21"/>
        <v>45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/>
      <c r="AI30" s="35"/>
      <c r="AJ30" s="30">
        <f t="shared" si="21"/>
        <v>45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/>
      <c r="AI31" s="35"/>
      <c r="AJ31" s="30">
        <f t="shared" si="21"/>
        <v>45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/>
      <c r="AI32" s="35"/>
      <c r="AJ32" s="30">
        <f t="shared" si="21"/>
        <v>45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/>
      <c r="AI33" s="35"/>
      <c r="AJ33" s="30">
        <f t="shared" ref="AJ33" si="33">AG33+AH33</f>
        <v>45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/>
      <c r="AI34" s="35"/>
      <c r="AJ34" s="30">
        <f t="shared" ref="AJ34" si="45">AG34+AH34</f>
        <v>45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7">
      <formula>($AG11&gt;40)</formula>
    </cfRule>
  </conditionalFormatting>
  <conditionalFormatting sqref="B31:B32">
    <cfRule type="expression" dxfId="113" priority="8">
      <formula>($AG31&gt;40)</formula>
    </cfRule>
  </conditionalFormatting>
  <conditionalFormatting sqref="B33:B34">
    <cfRule type="expression" dxfId="112" priority="6">
      <formula>($AG33&gt;40)</formula>
    </cfRule>
  </conditionalFormatting>
  <conditionalFormatting sqref="AG1:AG1048576">
    <cfRule type="top10" dxfId="11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7">
      <formula>($AG11&gt;40)</formula>
    </cfRule>
  </conditionalFormatting>
  <conditionalFormatting sqref="C1:C2 F1:AC2">
    <cfRule type="containsText" dxfId="63" priority="10" operator="containsText" text="Schalke 04">
      <formula>NOT(ISERROR(SEARCH("Schalke 04",C1)))</formula>
    </cfRule>
    <cfRule type="cellIs" dxfId="62" priority="11" operator="equal">
      <formula>"Schalke 04"</formula>
    </cfRule>
  </conditionalFormatting>
  <conditionalFormatting sqref="B31:B32">
    <cfRule type="expression" dxfId="61" priority="8">
      <formula>($AG31&gt;40)</formula>
    </cfRule>
  </conditionalFormatting>
  <conditionalFormatting sqref="B33:B34">
    <cfRule type="expression" dxfId="60" priority="6">
      <formula>($AG33&gt;40)</formula>
    </cfRule>
  </conditionalFormatting>
  <conditionalFormatting sqref="AG1:AG1048576">
    <cfRule type="top10" dxfId="5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Ergebnisse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2018-11-05T09:20:06Z</cp:lastPrinted>
  <dcterms:created xsi:type="dcterms:W3CDTF">1998-11-12T06:25:58Z</dcterms:created>
  <dcterms:modified xsi:type="dcterms:W3CDTF">2018-11-05T09:21:25Z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