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09D075A0-B5F7-4E0B-BE11-490E846073AC}" xr6:coauthVersionLast="38" xr6:coauthVersionMax="38" xr10:uidLastSave="{00000000-0000-0000-0000-000000000000}"/>
  <bookViews>
    <workbookView xWindow="0" yWindow="0" windowWidth="23040" windowHeight="8496" tabRatio="512" firstSheet="10" activeTab="11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Ergebnisse" sheetId="35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'10.Spieltag'!$A$1:$AK$34</definedName>
    <definedName name="_xlnm.Print_Area" localSheetId="11">'11.Spieltag'!$A$1:$AJ$34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'9.Spieltag'!$A$1:$AK$34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6"/>
  <c r="H34" i="26"/>
  <c r="K34" i="26"/>
  <c r="N34" i="26"/>
  <c r="Q34" i="26"/>
  <c r="T34" i="26"/>
  <c r="Z34" i="26"/>
  <c r="AC34" i="26"/>
  <c r="E34" i="25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H34" i="22"/>
  <c r="K34" i="22"/>
  <c r="N34" i="22"/>
  <c r="Q34" i="22"/>
  <c r="T34" i="22"/>
  <c r="W34" i="22"/>
  <c r="Z34" i="22"/>
  <c r="AC34" i="22"/>
  <c r="E34" i="2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19" i="24"/>
  <c r="H19" i="24"/>
  <c r="K19" i="24"/>
  <c r="N19" i="24"/>
  <c r="Q19" i="24"/>
  <c r="W19" i="24"/>
  <c r="Z19" i="24"/>
  <c r="AC19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25" i="21"/>
  <c r="H25" i="21"/>
  <c r="K25" i="21"/>
  <c r="N25" i="21"/>
  <c r="Q25" i="21"/>
  <c r="T25" i="21"/>
  <c r="W25" i="21"/>
  <c r="Z25" i="21"/>
  <c r="AC25" i="21"/>
  <c r="E26" i="21"/>
  <c r="H26" i="21"/>
  <c r="K26" i="21"/>
  <c r="N26" i="21"/>
  <c r="Q26" i="21"/>
  <c r="T26" i="21"/>
  <c r="W26" i="21"/>
  <c r="Z26" i="21"/>
  <c r="AC26" i="21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AG27" i="14" s="1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AG14" i="13" s="1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AG22" i="13" s="1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AG23" i="6" s="1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9" i="34" l="1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30" i="29"/>
  <c r="AG22" i="29"/>
  <c r="AG14" i="29"/>
  <c r="AG26" i="25"/>
  <c r="AG18" i="25"/>
  <c r="AG31" i="26"/>
  <c r="AG23" i="26"/>
  <c r="AG15" i="26"/>
  <c r="AG25" i="29"/>
  <c r="AG17" i="29"/>
  <c r="AG29" i="25"/>
  <c r="AG21" i="25"/>
  <c r="AG13" i="25"/>
  <c r="AG26" i="26"/>
  <c r="AG18" i="26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34"/>
  <c r="B15" i="11"/>
  <c r="B15" i="6"/>
  <c r="B15" i="2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4"/>
  <c r="B34" i="13"/>
  <c r="B34" i="4"/>
  <c r="B22" i="29"/>
  <c r="B22" i="11"/>
  <c r="B22" i="13"/>
  <c r="B22" i="4"/>
  <c r="B22" i="14"/>
  <c r="B34" i="12"/>
  <c r="B34" i="21"/>
  <c r="B22" i="16"/>
  <c r="B34" i="7"/>
  <c r="B33" i="14"/>
  <c r="B16" i="29"/>
  <c r="B16" i="30"/>
  <c r="B16" i="6"/>
  <c r="B16" i="15"/>
  <c r="B16" i="11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24"/>
  <c r="B33" i="3"/>
  <c r="B28" i="7"/>
  <c r="B33" i="22"/>
  <c r="B33" i="15"/>
  <c r="B33" i="30"/>
  <c r="B22" i="12"/>
  <c r="B28" i="34"/>
  <c r="B33" i="20"/>
  <c r="B33" i="2"/>
  <c r="B32" i="13"/>
  <c r="B32" i="18"/>
  <c r="B32" i="14"/>
  <c r="B32" i="21"/>
  <c r="B32" i="27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6"/>
  <c r="B31" i="16"/>
  <c r="B31" i="21"/>
  <c r="B31" i="7"/>
  <c r="B31" i="24"/>
  <c r="B31" i="2"/>
  <c r="B33" i="7"/>
  <c r="B33" i="4"/>
  <c r="B28" i="23"/>
  <c r="B28" i="15"/>
  <c r="B33" i="27"/>
  <c r="B33" i="12"/>
  <c r="B28" i="30"/>
  <c r="B28" i="24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J15" i="29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22" i="30"/>
  <c r="AJ22" i="30" s="1"/>
  <c r="AH22" i="29" s="1"/>
  <c r="AH22" i="26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J22" i="29"/>
  <c r="AH15" i="30"/>
  <c r="AJ15" i="30" s="1"/>
  <c r="AH15" i="29" s="1"/>
  <c r="AH18" i="30"/>
  <c r="AJ18" i="30" s="1"/>
  <c r="AH18" i="29" s="1"/>
  <c r="AJ18" i="29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J13" i="29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13" i="30"/>
  <c r="AJ13" i="30" s="1"/>
  <c r="AH13" i="29" s="1"/>
  <c r="AH30" i="30"/>
  <c r="AJ30" i="30" s="1"/>
  <c r="AH30" i="29" s="1"/>
  <c r="AJ30" i="29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J34" i="29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I25" i="26"/>
  <c r="AI27" i="26"/>
  <c r="AI11" i="26"/>
  <c r="A26" i="29"/>
  <c r="A20" i="29"/>
  <c r="A14" i="29"/>
  <c r="A33" i="26"/>
  <c r="AI33" i="25"/>
  <c r="A22" i="26"/>
  <c r="AI22" i="25"/>
  <c r="A31" i="26"/>
  <c r="AI31" i="25"/>
  <c r="A28" i="26"/>
  <c r="AI28" i="25"/>
  <c r="AI14" i="26"/>
  <c r="AI23" i="26"/>
  <c r="AI13" i="26"/>
  <c r="A28" i="29"/>
  <c r="A27" i="29"/>
  <c r="A34" i="29"/>
  <c r="A18" i="26"/>
  <c r="AI18" i="25"/>
  <c r="A27" i="26"/>
  <c r="AI27" i="25"/>
  <c r="A21" i="26"/>
  <c r="AI21" i="25"/>
  <c r="A26" i="26"/>
  <c r="AI26" i="25"/>
  <c r="AI20" i="26"/>
  <c r="AI29" i="26"/>
  <c r="AI18" i="26"/>
  <c r="A33" i="29"/>
  <c r="A32" i="29"/>
  <c r="A16" i="29"/>
  <c r="A15" i="26"/>
  <c r="AI15" i="25"/>
  <c r="A16" i="26"/>
  <c r="AI16" i="25"/>
  <c r="A25" i="26"/>
  <c r="AI25" i="25"/>
  <c r="A34" i="26"/>
  <c r="AI34" i="25"/>
  <c r="AI17" i="26"/>
  <c r="AI19" i="26"/>
  <c r="AI22" i="26"/>
  <c r="A15" i="29"/>
  <c r="A13" i="29"/>
  <c r="A31" i="29"/>
  <c r="A20" i="26"/>
  <c r="AI20" i="25"/>
  <c r="AI32" i="26"/>
  <c r="AI15" i="26"/>
  <c r="AI34" i="26"/>
  <c r="A30" i="29"/>
  <c r="A25" i="29"/>
  <c r="A17" i="29"/>
  <c r="A19" i="26"/>
  <c r="AI19" i="25"/>
  <c r="A13" i="26"/>
  <c r="AI13" i="25"/>
  <c r="A24" i="26"/>
  <c r="AI24" i="25"/>
  <c r="AI12" i="26"/>
  <c r="AI24" i="26"/>
  <c r="AI33" i="26"/>
  <c r="A11" i="29"/>
  <c r="A29" i="29"/>
  <c r="A12" i="29"/>
  <c r="A14" i="26"/>
  <c r="AI14" i="25"/>
  <c r="A28" i="25"/>
  <c r="AI28" i="24"/>
  <c r="A17" i="26"/>
  <c r="AI17" i="25"/>
  <c r="AI16" i="26"/>
  <c r="AI31" i="26"/>
  <c r="AI21" i="26"/>
  <c r="A18" i="29"/>
  <c r="A22" i="29"/>
  <c r="A19" i="29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I28" i="26"/>
  <c r="AI30" i="26"/>
  <c r="AI26" i="26"/>
  <c r="A23" i="29"/>
  <c r="A21" i="29"/>
  <c r="A24" i="29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<sst xmlns="http://schemas.openxmlformats.org/spreadsheetml/2006/main" count="6748" uniqueCount="117">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</sst>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9" activePane="bottomRight" state="frozen"/>
      <selection activeCell="AN15" sqref="AN15"/>
      <selection pane="topRight" activeCell="AN15" sqref="AN15"/>
      <selection pane="bottomLeft" activeCell="AN15" sqref="AN15"/>
      <selection pane="bottomRight" activeCell="AU13" sqref="AU13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113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92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138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103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119</v>
      </c>
      <c r="AL5" s="90">
        <f t="shared" si="1"/>
        <v>6</v>
      </c>
      <c r="AM5" s="90">
        <f t="shared" si="2"/>
        <v>8</v>
      </c>
      <c r="AN5" s="90">
        <f t="shared" si="3"/>
        <v>10</v>
      </c>
      <c r="AO5" s="90">
        <f t="shared" si="4"/>
        <v>10</v>
      </c>
      <c r="AP5" s="92">
        <f t="shared" si="5"/>
        <v>85</v>
      </c>
      <c r="AQ5" s="104">
        <f t="shared" si="6"/>
        <v>34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115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9</v>
      </c>
      <c r="AP6" s="92">
        <f t="shared" si="5"/>
        <v>93</v>
      </c>
      <c r="AQ6" s="104">
        <f t="shared" si="6"/>
        <v>22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122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11</v>
      </c>
      <c r="AP7" s="92">
        <f t="shared" si="5"/>
        <v>95</v>
      </c>
      <c r="AQ7" s="104">
        <f t="shared" si="6"/>
        <v>27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120</v>
      </c>
      <c r="AL8" s="90">
        <f t="shared" si="1"/>
        <v>6</v>
      </c>
      <c r="AM8" s="90">
        <f t="shared" si="2"/>
        <v>6</v>
      </c>
      <c r="AN8" s="90">
        <f t="shared" si="3"/>
        <v>7</v>
      </c>
      <c r="AO8" s="90">
        <f t="shared" si="4"/>
        <v>10</v>
      </c>
      <c r="AP8" s="92">
        <f t="shared" si="5"/>
        <v>91</v>
      </c>
      <c r="AQ8" s="104">
        <f t="shared" si="6"/>
        <v>29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111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92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141</v>
      </c>
      <c r="AL10" s="90">
        <f t="shared" si="1"/>
        <v>4</v>
      </c>
      <c r="AM10" s="90">
        <f t="shared" si="7"/>
        <v>11</v>
      </c>
      <c r="AN10" s="90">
        <f t="shared" si="8"/>
        <v>12</v>
      </c>
      <c r="AO10" s="90">
        <f t="shared" si="9"/>
        <v>14</v>
      </c>
      <c r="AP10" s="92">
        <f t="shared" si="5"/>
        <v>100</v>
      </c>
      <c r="AQ10" s="104">
        <f t="shared" si="6"/>
        <v>41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105</v>
      </c>
      <c r="AL11" s="90">
        <f t="shared" si="1"/>
        <v>0</v>
      </c>
      <c r="AM11" s="90">
        <f t="shared" si="7"/>
        <v>4</v>
      </c>
      <c r="AN11" s="90">
        <f t="shared" si="8"/>
        <v>6</v>
      </c>
      <c r="AO11" s="90">
        <f t="shared" si="9"/>
        <v>8</v>
      </c>
      <c r="AP11" s="92">
        <f t="shared" si="5"/>
        <v>87</v>
      </c>
      <c r="AQ11" s="104">
        <f t="shared" si="6"/>
        <v>18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133</v>
      </c>
      <c r="AL12" s="90">
        <f t="shared" si="1"/>
        <v>7</v>
      </c>
      <c r="AM12" s="90">
        <f t="shared" si="7"/>
        <v>7</v>
      </c>
      <c r="AN12" s="90">
        <f t="shared" si="8"/>
        <v>11</v>
      </c>
      <c r="AO12" s="90">
        <f t="shared" si="9"/>
        <v>12</v>
      </c>
      <c r="AP12" s="92">
        <f t="shared" si="5"/>
        <v>96</v>
      </c>
      <c r="AQ12" s="104">
        <f t="shared" si="6"/>
        <v>37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162</v>
      </c>
      <c r="AL13" s="90">
        <f t="shared" si="1"/>
        <v>4</v>
      </c>
      <c r="AM13" s="90">
        <f t="shared" si="7"/>
        <v>5</v>
      </c>
      <c r="AN13" s="90">
        <f t="shared" si="8"/>
        <v>8</v>
      </c>
      <c r="AO13" s="90">
        <f t="shared" si="9"/>
        <v>9</v>
      </c>
      <c r="AP13" s="92">
        <f t="shared" si="5"/>
        <v>136</v>
      </c>
      <c r="AQ13" s="104">
        <f t="shared" si="6"/>
        <v>26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135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8</v>
      </c>
      <c r="AP14" s="92">
        <f t="shared" si="5"/>
        <v>107</v>
      </c>
      <c r="AQ14" s="104">
        <f t="shared" si="6"/>
        <v>28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138</v>
      </c>
      <c r="AL15" s="90">
        <f t="shared" si="1"/>
        <v>6</v>
      </c>
      <c r="AM15" s="90">
        <f t="shared" si="7"/>
        <v>8</v>
      </c>
      <c r="AN15" s="90">
        <f t="shared" si="8"/>
        <v>10</v>
      </c>
      <c r="AO15" s="90">
        <f t="shared" si="9"/>
        <v>12</v>
      </c>
      <c r="AP15" s="92">
        <f t="shared" si="5"/>
        <v>102</v>
      </c>
      <c r="AQ15" s="104">
        <f t="shared" si="6"/>
        <v>36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145</v>
      </c>
      <c r="AL16" s="90">
        <f t="shared" si="1"/>
        <v>5</v>
      </c>
      <c r="AM16" s="90">
        <f t="shared" si="7"/>
        <v>7</v>
      </c>
      <c r="AN16" s="90">
        <f t="shared" si="8"/>
        <v>9</v>
      </c>
      <c r="AO16" s="90">
        <f t="shared" si="9"/>
        <v>14</v>
      </c>
      <c r="AP16" s="92">
        <f t="shared" si="5"/>
        <v>110</v>
      </c>
      <c r="AQ16" s="104">
        <f t="shared" si="6"/>
        <v>35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91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4</v>
      </c>
      <c r="AP17" s="92">
        <f t="shared" si="5"/>
        <v>85</v>
      </c>
      <c r="AQ17" s="104">
        <f t="shared" si="6"/>
        <v>6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119</v>
      </c>
      <c r="AL18" s="90">
        <f t="shared" si="1"/>
        <v>2</v>
      </c>
      <c r="AM18" s="90">
        <f t="shared" si="7"/>
        <v>5</v>
      </c>
      <c r="AN18" s="90">
        <f t="shared" si="8"/>
        <v>6</v>
      </c>
      <c r="AO18" s="90">
        <f t="shared" si="9"/>
        <v>7</v>
      </c>
      <c r="AP18" s="92">
        <f t="shared" si="5"/>
        <v>99</v>
      </c>
      <c r="AQ18" s="104">
        <f t="shared" si="6"/>
        <v>20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134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>
        <f>SMALL($C19:$AJ19,4)</f>
        <v>10</v>
      </c>
      <c r="AP19" s="92">
        <f t="shared" si="5"/>
        <v>100</v>
      </c>
      <c r="AQ19" s="104">
        <f t="shared" si="6"/>
        <v>34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119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105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134</v>
      </c>
      <c r="AL21" s="90">
        <f>SMALL($C21:$AJ21,1)</f>
        <v>6</v>
      </c>
      <c r="AM21" s="90">
        <f>SMALL($C21:$AJ21,2)</f>
        <v>7</v>
      </c>
      <c r="AN21" s="90">
        <f>SMALL($C21:$AJ21,3)</f>
        <v>11</v>
      </c>
      <c r="AO21" s="90">
        <f>SMALL($C21:$AJ21,4)</f>
        <v>12</v>
      </c>
      <c r="AP21" s="92">
        <f t="shared" si="5"/>
        <v>98</v>
      </c>
      <c r="AQ21" s="104">
        <f t="shared" si="6"/>
        <v>36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144</v>
      </c>
      <c r="AL22" s="90">
        <f>SMALL($C22:$AJ22,1)</f>
        <v>7</v>
      </c>
      <c r="AM22" s="90">
        <f>SMALL($C22:$AJ22,2)</f>
        <v>8</v>
      </c>
      <c r="AN22" s="90">
        <f>SMALL($C22:$AJ22,3)</f>
        <v>8</v>
      </c>
      <c r="AO22" s="90">
        <f>SMALL($C22:$AJ22,4)</f>
        <v>9</v>
      </c>
      <c r="AP22" s="92">
        <f t="shared" si="5"/>
        <v>112</v>
      </c>
      <c r="AQ22" s="104">
        <f t="shared" si="6"/>
        <v>32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132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110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147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116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101</v>
      </c>
      <c r="AL25" s="90">
        <f t="shared" si="11"/>
        <v>4</v>
      </c>
      <c r="AM25" s="90">
        <f t="shared" si="12"/>
        <v>6</v>
      </c>
      <c r="AN25" s="90">
        <f t="shared" si="13"/>
        <v>9</v>
      </c>
      <c r="AO25" s="90">
        <f t="shared" si="14"/>
        <v>9</v>
      </c>
      <c r="AP25" s="92">
        <f t="shared" si="5"/>
        <v>73</v>
      </c>
      <c r="AQ25" s="104">
        <f t="shared" si="10"/>
        <v>28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132</v>
      </c>
      <c r="AL26" s="90">
        <f t="shared" si="11"/>
        <v>6</v>
      </c>
      <c r="AM26" s="90">
        <f t="shared" si="12"/>
        <v>6</v>
      </c>
      <c r="AN26" s="90">
        <f t="shared" si="13"/>
        <v>9</v>
      </c>
      <c r="AO26" s="90">
        <f t="shared" si="14"/>
        <v>11</v>
      </c>
      <c r="AP26" s="92">
        <f t="shared" ref="AP26:AP30" si="15">AK26-AO26-AN26-AM26-AL26</f>
        <v>100</v>
      </c>
      <c r="AQ26" s="104">
        <f t="shared" si="10"/>
        <v>32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2670</v>
      </c>
      <c r="AL31" s="105">
        <f t="shared" si="17"/>
        <v>87</v>
      </c>
      <c r="AM31" s="105">
        <f t="shared" si="17"/>
        <v>124</v>
      </c>
      <c r="AN31" s="105">
        <f t="shared" si="17"/>
        <v>162</v>
      </c>
      <c r="AO31" s="105">
        <f t="shared" si="17"/>
        <v>199</v>
      </c>
      <c r="AP31" s="106">
        <f t="shared" si="17"/>
        <v>2098</v>
      </c>
      <c r="AQ31" s="106">
        <f t="shared" si="17"/>
        <v>572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71" priority="34" bottom="1" rank="4"/>
  </conditionalFormatting>
  <conditionalFormatting sqref="C4:AJ4">
    <cfRule type="top10" dxfId="170" priority="33" bottom="1" rank="4"/>
  </conditionalFormatting>
  <conditionalFormatting sqref="C5:AJ5">
    <cfRule type="top10" dxfId="169" priority="32" bottom="1" rank="4"/>
  </conditionalFormatting>
  <conditionalFormatting sqref="C6:AJ6">
    <cfRule type="top10" dxfId="168" priority="31" bottom="1" rank="4"/>
  </conditionalFormatting>
  <conditionalFormatting sqref="C7:AJ7">
    <cfRule type="top10" dxfId="167" priority="30" bottom="1" rank="4"/>
  </conditionalFormatting>
  <conditionalFormatting sqref="C8:AJ8">
    <cfRule type="top10" dxfId="166" priority="29" bottom="1" rank="4"/>
  </conditionalFormatting>
  <conditionalFormatting sqref="C9:AJ9">
    <cfRule type="top10" dxfId="165" priority="28" bottom="1" rank="4"/>
  </conditionalFormatting>
  <conditionalFormatting sqref="C10:AJ10">
    <cfRule type="top10" dxfId="164" priority="27" bottom="1" rank="4"/>
  </conditionalFormatting>
  <conditionalFormatting sqref="C11:AJ11">
    <cfRule type="top10" dxfId="163" priority="26" bottom="1" rank="4"/>
  </conditionalFormatting>
  <conditionalFormatting sqref="C12:AJ12">
    <cfRule type="top10" dxfId="162" priority="25" bottom="1" rank="4"/>
  </conditionalFormatting>
  <conditionalFormatting sqref="C13:AJ13">
    <cfRule type="top10" dxfId="161" priority="24" bottom="1" rank="4"/>
  </conditionalFormatting>
  <conditionalFormatting sqref="C14:AJ14">
    <cfRule type="top10" dxfId="160" priority="23" bottom="1" rank="4"/>
  </conditionalFormatting>
  <conditionalFormatting sqref="C15:AJ15">
    <cfRule type="top10" dxfId="159" priority="22" bottom="1" rank="4"/>
  </conditionalFormatting>
  <conditionalFormatting sqref="C16:AJ16">
    <cfRule type="top10" dxfId="158" priority="21" bottom="1" rank="4"/>
  </conditionalFormatting>
  <conditionalFormatting sqref="C17:AJ17">
    <cfRule type="top10" dxfId="157" priority="20" bottom="1" rank="4"/>
  </conditionalFormatting>
  <conditionalFormatting sqref="C18:AJ18">
    <cfRule type="top10" dxfId="156" priority="19" bottom="1" rank="4"/>
  </conditionalFormatting>
  <conditionalFormatting sqref="C19:AJ19">
    <cfRule type="top10" dxfId="155" priority="18" bottom="1" rank="4"/>
  </conditionalFormatting>
  <conditionalFormatting sqref="C20:AJ20">
    <cfRule type="top10" dxfId="154" priority="17" bottom="1" rank="4"/>
  </conditionalFormatting>
  <conditionalFormatting sqref="AU3:AU36">
    <cfRule type="top10" dxfId="153" priority="83" rank="1"/>
  </conditionalFormatting>
  <conditionalFormatting sqref="C21:AJ21">
    <cfRule type="top10" dxfId="152" priority="8" bottom="1" rank="4"/>
  </conditionalFormatting>
  <conditionalFormatting sqref="C22:AJ22">
    <cfRule type="top10" dxfId="151" priority="7" bottom="1" rank="4"/>
  </conditionalFormatting>
  <conditionalFormatting sqref="C23:AJ23">
    <cfRule type="top10" dxfId="150" priority="6" bottom="1" rank="4"/>
  </conditionalFormatting>
  <conditionalFormatting sqref="C24:AJ24">
    <cfRule type="top10" dxfId="149" priority="4" bottom="1" rank="4"/>
  </conditionalFormatting>
  <conditionalFormatting sqref="C25:AJ25">
    <cfRule type="top10" dxfId="148" priority="3" bottom="1" rank="4"/>
  </conditionalFormatting>
  <conditionalFormatting sqref="C26:AJ26">
    <cfRule type="top10" dxfId="147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K42"/>
  <sheetViews>
    <sheetView tabSelected="1" topLeftCell="A27" workbookViewId="0">
      <selection activeCell="AH43" sqref="AH43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2" width="3.441406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5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36</v>
      </c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2" thickBot="1" x14ac:dyDescent="0.25">
      <c r="A2" s="19"/>
      <c r="AC2" s="20"/>
      <c r="AD2" s="75"/>
      <c r="AE2" s="75"/>
      <c r="AF2" s="52" t="s">
        <v>2</v>
      </c>
      <c r="AG2" s="53"/>
      <c r="AH2" s="49"/>
      <c r="AI2" s="54" t="s">
        <v>20</v>
      </c>
      <c r="AJ2" s="4"/>
      <c r="AK2" s="43"/>
    </row>
    <row r="3" spans="1:37" ht="12" thickBot="1" x14ac:dyDescent="0.25">
      <c r="A3" s="19"/>
      <c r="AC3" s="20"/>
      <c r="AD3" s="20"/>
      <c r="AE3" s="20"/>
      <c r="AF3" s="55"/>
      <c r="AG3" s="56"/>
      <c r="AH3" s="56"/>
      <c r="AI3" s="57"/>
      <c r="AJ3" s="4"/>
      <c r="AK3" s="43"/>
    </row>
    <row r="4" spans="1:37" ht="11.4" x14ac:dyDescent="0.2">
      <c r="A4" s="19"/>
      <c r="B4" s="70" t="s">
        <v>66</v>
      </c>
      <c r="C4" s="71"/>
      <c r="D4" s="71"/>
      <c r="E4" s="70" t="s">
        <v>63</v>
      </c>
      <c r="F4" s="71"/>
      <c r="G4" s="71"/>
      <c r="H4" s="70" t="s">
        <v>103</v>
      </c>
      <c r="I4" s="71"/>
      <c r="J4" s="71"/>
      <c r="K4" s="70" t="s">
        <v>15</v>
      </c>
      <c r="L4" s="71"/>
      <c r="M4" s="71"/>
      <c r="N4" s="70" t="s">
        <v>104</v>
      </c>
      <c r="O4" s="71"/>
      <c r="P4" s="71"/>
      <c r="Q4" s="70" t="s">
        <v>19</v>
      </c>
      <c r="R4" s="71"/>
      <c r="S4" s="71"/>
      <c r="T4" s="70" t="s">
        <v>16</v>
      </c>
      <c r="U4" s="71"/>
      <c r="V4" s="71"/>
      <c r="W4" s="70" t="s">
        <v>64</v>
      </c>
      <c r="X4" s="71"/>
      <c r="Y4" s="71"/>
      <c r="Z4" s="70" t="s">
        <v>61</v>
      </c>
      <c r="AA4" s="71"/>
      <c r="AB4" s="71"/>
      <c r="AC4" s="70"/>
      <c r="AD4" s="71"/>
      <c r="AE4" s="71"/>
      <c r="AF4" s="58" t="s">
        <v>25</v>
      </c>
      <c r="AG4" s="59"/>
      <c r="AH4" s="59"/>
      <c r="AI4" s="60" t="s">
        <v>3</v>
      </c>
      <c r="AJ4" s="4"/>
      <c r="AK4" s="43"/>
    </row>
    <row r="5" spans="1:37" ht="12" thickBot="1" x14ac:dyDescent="0.25">
      <c r="A5" s="19"/>
      <c r="B5" s="22"/>
      <c r="C5" s="72"/>
      <c r="D5" s="72"/>
      <c r="E5" s="22"/>
      <c r="F5" s="72"/>
      <c r="G5" s="72"/>
      <c r="H5" s="22"/>
      <c r="I5" s="72"/>
      <c r="J5" s="72"/>
      <c r="K5" s="22"/>
      <c r="L5" s="72"/>
      <c r="M5" s="72"/>
      <c r="N5" s="22"/>
      <c r="O5" s="72"/>
      <c r="P5" s="72"/>
      <c r="Q5" s="22"/>
      <c r="R5" s="72"/>
      <c r="S5" s="72"/>
      <c r="T5" s="22"/>
      <c r="U5" s="72"/>
      <c r="V5" s="72"/>
      <c r="W5" s="22"/>
      <c r="X5" s="72"/>
      <c r="Y5" s="72"/>
      <c r="Z5" s="22"/>
      <c r="AA5" s="72"/>
      <c r="AB5" s="72"/>
      <c r="AC5" s="22"/>
      <c r="AD5" s="72"/>
      <c r="AE5" s="72"/>
      <c r="AF5" s="61" t="s">
        <v>24</v>
      </c>
      <c r="AG5" s="62"/>
      <c r="AH5" s="62"/>
      <c r="AI5" s="63"/>
      <c r="AJ5" s="4"/>
    </row>
    <row r="6" spans="1:37" ht="12" thickBot="1" x14ac:dyDescent="0.25">
      <c r="A6" s="20"/>
      <c r="B6" s="69" t="s">
        <v>17</v>
      </c>
      <c r="C6" s="73"/>
      <c r="D6" s="74"/>
      <c r="E6" s="69" t="s">
        <v>22</v>
      </c>
      <c r="F6" s="73"/>
      <c r="G6" s="74"/>
      <c r="H6" s="69" t="s">
        <v>62</v>
      </c>
      <c r="I6" s="73"/>
      <c r="J6" s="74"/>
      <c r="K6" s="69" t="s">
        <v>18</v>
      </c>
      <c r="L6" s="73"/>
      <c r="M6" s="74"/>
      <c r="N6" s="69" t="s">
        <v>65</v>
      </c>
      <c r="O6" s="73"/>
      <c r="P6" s="74"/>
      <c r="Q6" s="69" t="s">
        <v>60</v>
      </c>
      <c r="R6" s="73"/>
      <c r="S6" s="74"/>
      <c r="T6" s="69" t="s">
        <v>13</v>
      </c>
      <c r="U6" s="73"/>
      <c r="V6" s="74"/>
      <c r="W6" s="69" t="s">
        <v>14</v>
      </c>
      <c r="X6" s="73"/>
      <c r="Y6" s="74"/>
      <c r="Z6" s="69" t="s">
        <v>12</v>
      </c>
      <c r="AA6" s="73"/>
      <c r="AB6" s="74"/>
      <c r="AC6" s="69"/>
      <c r="AD6" s="73"/>
      <c r="AE6" s="74"/>
      <c r="AF6" s="55"/>
      <c r="AG6" s="56"/>
      <c r="AH6" s="56"/>
      <c r="AI6" s="57"/>
      <c r="AJ6" s="68"/>
    </row>
    <row r="7" spans="1:37" ht="13.8" thickBot="1" x14ac:dyDescent="0.3">
      <c r="A7" s="20"/>
      <c r="B7" s="37"/>
      <c r="C7" s="66"/>
      <c r="D7" s="67"/>
      <c r="E7" s="37"/>
      <c r="F7" s="66"/>
      <c r="G7" s="67"/>
      <c r="H7" s="37"/>
      <c r="I7" s="66"/>
      <c r="J7" s="67"/>
      <c r="K7" s="37"/>
      <c r="L7" s="66"/>
      <c r="M7" s="67"/>
      <c r="N7" s="37"/>
      <c r="O7" s="66"/>
      <c r="P7" s="67"/>
      <c r="Q7" s="37"/>
      <c r="R7" s="66"/>
      <c r="S7" s="67"/>
      <c r="T7" s="37"/>
      <c r="U7" s="66"/>
      <c r="V7" s="67"/>
      <c r="W7" s="37"/>
      <c r="X7" s="66"/>
      <c r="Y7" s="67"/>
      <c r="Z7" s="37"/>
      <c r="AA7" s="66"/>
      <c r="AB7" s="67"/>
      <c r="AC7" s="37"/>
      <c r="AD7" s="66"/>
      <c r="AE7" s="67"/>
      <c r="AF7" s="52" t="s">
        <v>26</v>
      </c>
      <c r="AG7" s="49"/>
      <c r="AH7" s="64"/>
      <c r="AI7" s="65" t="s">
        <v>21</v>
      </c>
      <c r="AJ7" s="68"/>
    </row>
    <row r="8" spans="1:37" ht="13.8" thickBot="1" x14ac:dyDescent="0.3">
      <c r="A8" s="20"/>
      <c r="B8" s="37"/>
      <c r="C8" s="66"/>
      <c r="D8" s="67"/>
      <c r="E8" s="37"/>
      <c r="F8" s="66"/>
      <c r="G8" s="67"/>
      <c r="H8" s="37"/>
      <c r="I8" s="66"/>
      <c r="J8" s="67"/>
      <c r="K8" s="37"/>
      <c r="L8" s="66"/>
      <c r="M8" s="67"/>
      <c r="N8" s="37"/>
      <c r="O8" s="66"/>
      <c r="P8" s="67"/>
      <c r="Q8" s="37"/>
      <c r="R8" s="66"/>
      <c r="S8" s="67"/>
      <c r="T8" s="37"/>
      <c r="U8" s="66"/>
      <c r="V8" s="67"/>
      <c r="W8" s="37"/>
      <c r="X8" s="66"/>
      <c r="Y8" s="67"/>
      <c r="Z8" s="37"/>
      <c r="AA8" s="66"/>
      <c r="AB8" s="67"/>
      <c r="AC8" s="37"/>
      <c r="AD8" s="66"/>
      <c r="AE8" s="67"/>
      <c r="AF8" s="44" t="s">
        <v>23</v>
      </c>
      <c r="AG8" s="45"/>
      <c r="AH8" s="45"/>
      <c r="AI8" s="46"/>
      <c r="AJ8" s="68"/>
    </row>
    <row r="9" spans="1:37" ht="10.8" thickBot="1" x14ac:dyDescent="0.25">
      <c r="A9" s="4"/>
      <c r="B9" s="37"/>
      <c r="C9" s="4"/>
      <c r="D9" s="40"/>
      <c r="E9" s="37"/>
      <c r="F9" s="4"/>
      <c r="G9" s="40"/>
      <c r="H9" s="37"/>
      <c r="I9" s="4"/>
      <c r="J9" s="40"/>
      <c r="K9" s="37"/>
      <c r="L9" s="4"/>
      <c r="M9" s="40"/>
      <c r="N9" s="37"/>
      <c r="O9" s="4"/>
      <c r="P9" s="40"/>
      <c r="Q9" s="37"/>
      <c r="R9" s="4"/>
      <c r="S9" s="40"/>
      <c r="T9" s="37"/>
      <c r="U9" s="4"/>
      <c r="V9" s="40"/>
      <c r="W9" s="37"/>
      <c r="X9" s="4"/>
      <c r="Y9" s="40"/>
      <c r="Z9" s="37"/>
      <c r="AA9" s="4"/>
      <c r="AB9" s="40"/>
      <c r="AC9" s="37"/>
      <c r="AD9" s="4"/>
      <c r="AE9" s="40"/>
      <c r="AF9" s="21" t="s">
        <v>4</v>
      </c>
      <c r="AG9" s="6" t="s">
        <v>4</v>
      </c>
      <c r="AH9" s="7" t="s">
        <v>5</v>
      </c>
      <c r="AI9" s="8" t="s">
        <v>6</v>
      </c>
      <c r="AJ9" s="9" t="s">
        <v>5</v>
      </c>
    </row>
    <row r="10" spans="1:37" ht="20.100000000000001" customHeight="1" thickBot="1" x14ac:dyDescent="0.35">
      <c r="A10" s="17" t="s">
        <v>8</v>
      </c>
      <c r="B10" s="99"/>
      <c r="C10" s="100"/>
      <c r="D10" s="101"/>
      <c r="E10" s="99"/>
      <c r="F10" s="100"/>
      <c r="G10" s="101"/>
      <c r="H10" s="99"/>
      <c r="I10" s="100"/>
      <c r="J10" s="101"/>
      <c r="K10" s="99"/>
      <c r="L10" s="100"/>
      <c r="M10" s="101"/>
      <c r="N10" s="99"/>
      <c r="O10" s="100"/>
      <c r="P10" s="101"/>
      <c r="Q10" s="99"/>
      <c r="R10" s="100"/>
      <c r="S10" s="101"/>
      <c r="T10" s="99"/>
      <c r="U10" s="100"/>
      <c r="V10" s="101"/>
      <c r="W10" s="99"/>
      <c r="X10" s="100"/>
      <c r="Y10" s="101"/>
      <c r="Z10" s="99"/>
      <c r="AA10" s="100"/>
      <c r="AB10" s="101"/>
      <c r="AC10" s="41"/>
      <c r="AD10" s="41"/>
      <c r="AE10" s="42"/>
      <c r="AF10" s="18" t="s">
        <v>9</v>
      </c>
      <c r="AG10" s="11" t="s">
        <v>10</v>
      </c>
      <c r="AH10" s="12" t="s">
        <v>10</v>
      </c>
      <c r="AI10" s="13" t="s">
        <v>4</v>
      </c>
      <c r="AJ10" s="14"/>
    </row>
    <row r="11" spans="1:37" ht="24.9" customHeight="1" thickBot="1" x14ac:dyDescent="0.3">
      <c r="A11" s="27" t="s">
        <v>86</v>
      </c>
      <c r="B11" s="23" t="s">
        <v>20</v>
      </c>
      <c r="C11" s="24" t="s">
        <v>20</v>
      </c>
      <c r="D11" s="36"/>
      <c r="E11" s="23" t="s">
        <v>20</v>
      </c>
      <c r="F11" s="24" t="s">
        <v>105</v>
      </c>
      <c r="G11" s="36"/>
      <c r="H11" s="23" t="s">
        <v>105</v>
      </c>
      <c r="I11" s="24" t="s">
        <v>3</v>
      </c>
      <c r="J11" s="25"/>
      <c r="K11" s="23" t="s">
        <v>20</v>
      </c>
      <c r="L11" s="24" t="s">
        <v>3</v>
      </c>
      <c r="M11" s="25"/>
      <c r="N11" s="23" t="s">
        <v>20</v>
      </c>
      <c r="O11" s="24" t="s">
        <v>105</v>
      </c>
      <c r="P11" s="25"/>
      <c r="Q11" s="23" t="s">
        <v>3</v>
      </c>
      <c r="R11" s="24" t="s">
        <v>105</v>
      </c>
      <c r="S11" s="25"/>
      <c r="T11" s="23" t="s">
        <v>20</v>
      </c>
      <c r="U11" s="24" t="s">
        <v>20</v>
      </c>
      <c r="V11" s="36"/>
      <c r="W11" s="23" t="s">
        <v>20</v>
      </c>
      <c r="X11" s="24" t="s">
        <v>105</v>
      </c>
      <c r="Y11" s="25"/>
      <c r="Z11" s="23" t="s">
        <v>105</v>
      </c>
      <c r="AA11" s="24" t="s">
        <v>20</v>
      </c>
      <c r="AB11" s="123"/>
      <c r="AC11" s="26"/>
      <c r="AD11" s="24"/>
      <c r="AE11" s="25"/>
      <c r="AF11" s="27"/>
      <c r="AG11" s="28">
        <v>162</v>
      </c>
      <c r="AH11" s="35">
        <v>1</v>
      </c>
      <c r="AI11" s="30"/>
      <c r="AJ11" s="31"/>
    </row>
    <row r="12" spans="1:37" ht="24.9" customHeight="1" thickBot="1" x14ac:dyDescent="0.3">
      <c r="A12" s="27" t="s">
        <v>83</v>
      </c>
      <c r="B12" s="23" t="s">
        <v>105</v>
      </c>
      <c r="C12" s="24" t="s">
        <v>20</v>
      </c>
      <c r="D12" s="36"/>
      <c r="E12" s="23" t="s">
        <v>105</v>
      </c>
      <c r="F12" s="24" t="s">
        <v>20</v>
      </c>
      <c r="G12" s="36"/>
      <c r="H12" s="23" t="s">
        <v>105</v>
      </c>
      <c r="I12" s="24" t="s">
        <v>20</v>
      </c>
      <c r="J12" s="25"/>
      <c r="K12" s="23" t="s">
        <v>105</v>
      </c>
      <c r="L12" s="24" t="s">
        <v>3</v>
      </c>
      <c r="M12" s="25"/>
      <c r="N12" s="23" t="s">
        <v>20</v>
      </c>
      <c r="O12" s="24" t="s">
        <v>105</v>
      </c>
      <c r="P12" s="25"/>
      <c r="Q12" s="23" t="s">
        <v>20</v>
      </c>
      <c r="R12" s="24" t="s">
        <v>105</v>
      </c>
      <c r="S12" s="25"/>
      <c r="T12" s="23" t="s">
        <v>105</v>
      </c>
      <c r="U12" s="24" t="s">
        <v>3</v>
      </c>
      <c r="V12" s="36"/>
      <c r="W12" s="23" t="s">
        <v>20</v>
      </c>
      <c r="X12" s="24" t="s">
        <v>105</v>
      </c>
      <c r="Y12" s="25"/>
      <c r="Z12" s="23" t="s">
        <v>105</v>
      </c>
      <c r="AA12" s="24" t="s">
        <v>20</v>
      </c>
      <c r="AB12" s="123"/>
      <c r="AC12" s="26"/>
      <c r="AD12" s="24"/>
      <c r="AE12" s="25"/>
      <c r="AF12" s="27"/>
      <c r="AG12" s="28">
        <v>147</v>
      </c>
      <c r="AH12" s="35">
        <v>2</v>
      </c>
      <c r="AI12" s="30"/>
      <c r="AJ12" s="31"/>
    </row>
    <row r="13" spans="1:37" ht="24.9" customHeight="1" thickBot="1" x14ac:dyDescent="0.3">
      <c r="A13" s="27" t="s">
        <v>73</v>
      </c>
      <c r="B13" s="23" t="s">
        <v>105</v>
      </c>
      <c r="C13" s="24" t="s">
        <v>105</v>
      </c>
      <c r="D13" s="36"/>
      <c r="E13" s="23" t="s">
        <v>105</v>
      </c>
      <c r="F13" s="24" t="s">
        <v>105</v>
      </c>
      <c r="G13" s="36"/>
      <c r="H13" s="23" t="s">
        <v>3</v>
      </c>
      <c r="I13" s="24" t="s">
        <v>20</v>
      </c>
      <c r="J13" s="25"/>
      <c r="K13" s="23" t="s">
        <v>3</v>
      </c>
      <c r="L13" s="24" t="s">
        <v>20</v>
      </c>
      <c r="M13" s="25"/>
      <c r="N13" s="23" t="s">
        <v>106</v>
      </c>
      <c r="O13" s="24" t="s">
        <v>106</v>
      </c>
      <c r="P13" s="25"/>
      <c r="Q13" s="23" t="s">
        <v>20</v>
      </c>
      <c r="R13" s="24" t="s">
        <v>106</v>
      </c>
      <c r="S13" s="25"/>
      <c r="T13" s="23" t="s">
        <v>108</v>
      </c>
      <c r="U13" s="24" t="s">
        <v>20</v>
      </c>
      <c r="V13" s="36"/>
      <c r="W13" s="23" t="s">
        <v>20</v>
      </c>
      <c r="X13" s="24" t="s">
        <v>3</v>
      </c>
      <c r="Y13" s="25"/>
      <c r="Z13" s="23" t="s">
        <v>105</v>
      </c>
      <c r="AA13" s="24" t="s">
        <v>20</v>
      </c>
      <c r="AB13" s="123"/>
      <c r="AC13" s="26"/>
      <c r="AD13" s="24"/>
      <c r="AE13" s="25"/>
      <c r="AF13" s="27"/>
      <c r="AG13" s="28">
        <v>145</v>
      </c>
      <c r="AH13" s="35">
        <v>3</v>
      </c>
      <c r="AI13" s="30"/>
      <c r="AJ13" s="31"/>
    </row>
    <row r="14" spans="1:37" ht="24.9" customHeight="1" thickBot="1" x14ac:dyDescent="0.3">
      <c r="A14" s="27" t="s">
        <v>109</v>
      </c>
      <c r="B14" s="23" t="s">
        <v>105</v>
      </c>
      <c r="C14" s="24" t="s">
        <v>20</v>
      </c>
      <c r="D14" s="36"/>
      <c r="E14" s="23" t="s">
        <v>20</v>
      </c>
      <c r="F14" s="24" t="s">
        <v>20</v>
      </c>
      <c r="G14" s="36"/>
      <c r="H14" s="23" t="s">
        <v>106</v>
      </c>
      <c r="I14" s="24" t="s">
        <v>21</v>
      </c>
      <c r="J14" s="25"/>
      <c r="K14" s="23" t="s">
        <v>20</v>
      </c>
      <c r="L14" s="24" t="s">
        <v>3</v>
      </c>
      <c r="M14" s="25"/>
      <c r="N14" s="23" t="s">
        <v>106</v>
      </c>
      <c r="O14" s="24" t="s">
        <v>106</v>
      </c>
      <c r="P14" s="25"/>
      <c r="Q14" s="23" t="s">
        <v>20</v>
      </c>
      <c r="R14" s="24" t="s">
        <v>3</v>
      </c>
      <c r="S14" s="25"/>
      <c r="T14" s="23" t="s">
        <v>108</v>
      </c>
      <c r="U14" s="24" t="s">
        <v>3</v>
      </c>
      <c r="V14" s="36"/>
      <c r="W14" s="23" t="s">
        <v>3</v>
      </c>
      <c r="X14" s="24" t="s">
        <v>3</v>
      </c>
      <c r="Y14" s="25"/>
      <c r="Z14" s="23" t="s">
        <v>105</v>
      </c>
      <c r="AA14" s="24" t="s">
        <v>3</v>
      </c>
      <c r="AB14" s="123"/>
      <c r="AC14" s="26"/>
      <c r="AD14" s="24"/>
      <c r="AE14" s="25"/>
      <c r="AF14" s="27"/>
      <c r="AG14" s="28">
        <v>144</v>
      </c>
      <c r="AH14" s="35">
        <v>4</v>
      </c>
      <c r="AI14" s="30"/>
      <c r="AJ14" s="31"/>
    </row>
    <row r="15" spans="1:37" ht="24.9" customHeight="1" thickBot="1" x14ac:dyDescent="0.3">
      <c r="A15" s="27" t="s">
        <v>79</v>
      </c>
      <c r="B15" s="23" t="s">
        <v>20</v>
      </c>
      <c r="C15" s="24" t="s">
        <v>20</v>
      </c>
      <c r="D15" s="36"/>
      <c r="E15" s="23" t="s">
        <v>20</v>
      </c>
      <c r="F15" s="24" t="s">
        <v>105</v>
      </c>
      <c r="G15" s="36"/>
      <c r="H15" s="23" t="s">
        <v>105</v>
      </c>
      <c r="I15" s="24" t="s">
        <v>3</v>
      </c>
      <c r="J15" s="25"/>
      <c r="K15" s="23" t="s">
        <v>105</v>
      </c>
      <c r="L15" s="24" t="s">
        <v>105</v>
      </c>
      <c r="M15" s="25"/>
      <c r="N15" s="23" t="s">
        <v>20</v>
      </c>
      <c r="O15" s="24" t="s">
        <v>105</v>
      </c>
      <c r="P15" s="25"/>
      <c r="Q15" s="23" t="s">
        <v>3</v>
      </c>
      <c r="R15" s="24" t="s">
        <v>20</v>
      </c>
      <c r="S15" s="25"/>
      <c r="T15" s="23" t="s">
        <v>3</v>
      </c>
      <c r="U15" s="24" t="s">
        <v>105</v>
      </c>
      <c r="V15" s="36"/>
      <c r="W15" s="23" t="s">
        <v>20</v>
      </c>
      <c r="X15" s="24" t="s">
        <v>105</v>
      </c>
      <c r="Y15" s="25"/>
      <c r="Z15" s="23" t="s">
        <v>20</v>
      </c>
      <c r="AA15" s="24" t="s">
        <v>3</v>
      </c>
      <c r="AB15" s="123"/>
      <c r="AC15" s="26"/>
      <c r="AD15" s="24"/>
      <c r="AE15" s="25"/>
      <c r="AF15" s="27"/>
      <c r="AG15" s="28">
        <v>141</v>
      </c>
      <c r="AH15" s="35">
        <v>5</v>
      </c>
      <c r="AI15" s="30"/>
      <c r="AJ15" s="31"/>
      <c r="AK15" s="1"/>
    </row>
    <row r="16" spans="1:37" ht="24.9" customHeight="1" thickBot="1" x14ac:dyDescent="0.3">
      <c r="A16" s="27" t="s">
        <v>90</v>
      </c>
      <c r="B16" s="23" t="s">
        <v>20</v>
      </c>
      <c r="C16" s="24" t="s">
        <v>105</v>
      </c>
      <c r="D16" s="36"/>
      <c r="E16" s="23" t="s">
        <v>105</v>
      </c>
      <c r="F16" s="24" t="s">
        <v>106</v>
      </c>
      <c r="G16" s="36"/>
      <c r="H16" s="23" t="s">
        <v>105</v>
      </c>
      <c r="I16" s="24" t="s">
        <v>105</v>
      </c>
      <c r="J16" s="25"/>
      <c r="K16" s="23" t="s">
        <v>105</v>
      </c>
      <c r="L16" s="24" t="s">
        <v>105</v>
      </c>
      <c r="M16" s="25"/>
      <c r="N16" s="23" t="s">
        <v>105</v>
      </c>
      <c r="O16" s="24" t="s">
        <v>105</v>
      </c>
      <c r="P16" s="25"/>
      <c r="Q16" s="23" t="s">
        <v>20</v>
      </c>
      <c r="R16" s="24" t="s">
        <v>105</v>
      </c>
      <c r="S16" s="25"/>
      <c r="T16" s="23" t="s">
        <v>105</v>
      </c>
      <c r="U16" s="24" t="s">
        <v>20</v>
      </c>
      <c r="V16" s="36"/>
      <c r="W16" s="23" t="s">
        <v>20</v>
      </c>
      <c r="X16" s="24" t="s">
        <v>105</v>
      </c>
      <c r="Y16" s="25"/>
      <c r="Z16" s="23" t="s">
        <v>106</v>
      </c>
      <c r="AA16" s="24" t="s">
        <v>20</v>
      </c>
      <c r="AB16" s="123"/>
      <c r="AC16" s="26"/>
      <c r="AD16" s="24"/>
      <c r="AE16" s="25"/>
      <c r="AF16" s="27"/>
      <c r="AG16" s="28">
        <v>138</v>
      </c>
      <c r="AH16" s="35">
        <v>6</v>
      </c>
      <c r="AI16" s="30"/>
      <c r="AJ16" s="31"/>
      <c r="AK16" s="1"/>
    </row>
    <row r="17" spans="1:37" ht="24.9" customHeight="1" thickBot="1" x14ac:dyDescent="0.3">
      <c r="A17" s="27" t="s">
        <v>111</v>
      </c>
      <c r="B17" s="23" t="s">
        <v>20</v>
      </c>
      <c r="C17" s="24" t="s">
        <v>20</v>
      </c>
      <c r="D17" s="36"/>
      <c r="E17" s="23" t="s">
        <v>105</v>
      </c>
      <c r="F17" s="24" t="s">
        <v>106</v>
      </c>
      <c r="G17" s="36"/>
      <c r="H17" s="23" t="s">
        <v>105</v>
      </c>
      <c r="I17" s="24" t="s">
        <v>3</v>
      </c>
      <c r="J17" s="25"/>
      <c r="K17" s="23" t="s">
        <v>20</v>
      </c>
      <c r="L17" s="24" t="s">
        <v>105</v>
      </c>
      <c r="M17" s="25"/>
      <c r="N17" s="23" t="s">
        <v>20</v>
      </c>
      <c r="O17" s="24" t="s">
        <v>105</v>
      </c>
      <c r="P17" s="25"/>
      <c r="Q17" s="23" t="s">
        <v>20</v>
      </c>
      <c r="R17" s="24" t="s">
        <v>20</v>
      </c>
      <c r="S17" s="25"/>
      <c r="T17" s="23" t="s">
        <v>3</v>
      </c>
      <c r="U17" s="24" t="s">
        <v>20</v>
      </c>
      <c r="V17" s="36"/>
      <c r="W17" s="23" t="s">
        <v>20</v>
      </c>
      <c r="X17" s="24" t="s">
        <v>20</v>
      </c>
      <c r="Y17" s="25"/>
      <c r="Z17" s="23" t="s">
        <v>20</v>
      </c>
      <c r="AA17" s="24" t="s">
        <v>20</v>
      </c>
      <c r="AB17" s="123"/>
      <c r="AC17" s="26"/>
      <c r="AD17" s="24"/>
      <c r="AE17" s="25"/>
      <c r="AF17" s="27"/>
      <c r="AG17" s="28">
        <v>138</v>
      </c>
      <c r="AH17" s="35">
        <v>6</v>
      </c>
      <c r="AI17" s="30"/>
      <c r="AJ17" s="31"/>
      <c r="AK17" s="1"/>
    </row>
    <row r="18" spans="1:37" ht="24.9" customHeight="1" thickBot="1" x14ac:dyDescent="0.3">
      <c r="A18" s="27" t="s">
        <v>74</v>
      </c>
      <c r="B18" s="23" t="s">
        <v>105</v>
      </c>
      <c r="C18" s="24" t="s">
        <v>106</v>
      </c>
      <c r="D18" s="36"/>
      <c r="E18" s="23" t="s">
        <v>20</v>
      </c>
      <c r="F18" s="24" t="s">
        <v>106</v>
      </c>
      <c r="G18" s="36"/>
      <c r="H18" s="23" t="s">
        <v>105</v>
      </c>
      <c r="I18" s="24" t="s">
        <v>105</v>
      </c>
      <c r="J18" s="25"/>
      <c r="K18" s="23" t="s">
        <v>20</v>
      </c>
      <c r="L18" s="24" t="s">
        <v>105</v>
      </c>
      <c r="M18" s="25"/>
      <c r="N18" s="23" t="s">
        <v>20</v>
      </c>
      <c r="O18" s="24" t="s">
        <v>105</v>
      </c>
      <c r="P18" s="25"/>
      <c r="Q18" s="23" t="s">
        <v>20</v>
      </c>
      <c r="R18" s="24" t="s">
        <v>106</v>
      </c>
      <c r="S18" s="25"/>
      <c r="T18" s="23" t="s">
        <v>106</v>
      </c>
      <c r="U18" s="24" t="s">
        <v>20</v>
      </c>
      <c r="V18" s="36"/>
      <c r="W18" s="23" t="s">
        <v>20</v>
      </c>
      <c r="X18" s="24" t="s">
        <v>106</v>
      </c>
      <c r="Y18" s="25"/>
      <c r="Z18" s="23" t="s">
        <v>106</v>
      </c>
      <c r="AA18" s="24" t="s">
        <v>20</v>
      </c>
      <c r="AB18" s="123"/>
      <c r="AC18" s="26"/>
      <c r="AD18" s="24"/>
      <c r="AE18" s="25"/>
      <c r="AF18" s="27"/>
      <c r="AG18" s="28">
        <v>135</v>
      </c>
      <c r="AH18" s="35">
        <v>8</v>
      </c>
      <c r="AI18" s="30"/>
      <c r="AJ18" s="31"/>
      <c r="AK18" s="1"/>
    </row>
    <row r="19" spans="1:37" ht="24.9" customHeight="1" thickBot="1" x14ac:dyDescent="0.3">
      <c r="A19" s="27" t="s">
        <v>76</v>
      </c>
      <c r="B19" s="23" t="s">
        <v>20</v>
      </c>
      <c r="C19" s="24" t="s">
        <v>105</v>
      </c>
      <c r="D19" s="36"/>
      <c r="E19" s="23" t="s">
        <v>20</v>
      </c>
      <c r="F19" s="24" t="s">
        <v>105</v>
      </c>
      <c r="G19" s="36"/>
      <c r="H19" s="23" t="s">
        <v>105</v>
      </c>
      <c r="I19" s="24" t="s">
        <v>105</v>
      </c>
      <c r="J19" s="25"/>
      <c r="K19" s="23" t="s">
        <v>20</v>
      </c>
      <c r="L19" s="24" t="s">
        <v>106</v>
      </c>
      <c r="M19" s="25"/>
      <c r="N19" s="23" t="s">
        <v>20</v>
      </c>
      <c r="O19" s="24" t="s">
        <v>106</v>
      </c>
      <c r="P19" s="25"/>
      <c r="Q19" s="23" t="s">
        <v>3</v>
      </c>
      <c r="R19" s="24" t="s">
        <v>105</v>
      </c>
      <c r="S19" s="25"/>
      <c r="T19" s="23" t="s">
        <v>3</v>
      </c>
      <c r="U19" s="24" t="s">
        <v>20</v>
      </c>
      <c r="V19" s="36"/>
      <c r="W19" s="23" t="s">
        <v>20</v>
      </c>
      <c r="X19" s="24" t="s">
        <v>105</v>
      </c>
      <c r="Y19" s="25"/>
      <c r="Z19" s="23" t="s">
        <v>105</v>
      </c>
      <c r="AA19" s="24" t="s">
        <v>20</v>
      </c>
      <c r="AB19" s="123"/>
      <c r="AC19" s="26"/>
      <c r="AD19" s="24"/>
      <c r="AE19" s="25"/>
      <c r="AF19" s="27"/>
      <c r="AG19" s="28">
        <v>134</v>
      </c>
      <c r="AH19" s="35">
        <v>9</v>
      </c>
      <c r="AI19" s="30"/>
      <c r="AJ19" s="31"/>
      <c r="AK19" s="1"/>
    </row>
    <row r="20" spans="1:37" ht="24.9" customHeight="1" thickBot="1" x14ac:dyDescent="0.3">
      <c r="A20" s="27" t="s">
        <v>80</v>
      </c>
      <c r="B20" s="23" t="s">
        <v>105</v>
      </c>
      <c r="C20" s="24" t="s">
        <v>20</v>
      </c>
      <c r="D20" s="36"/>
      <c r="E20" s="23" t="s">
        <v>105</v>
      </c>
      <c r="F20" s="24" t="s">
        <v>105</v>
      </c>
      <c r="G20" s="36"/>
      <c r="H20" s="23" t="s">
        <v>106</v>
      </c>
      <c r="I20" s="24" t="s">
        <v>20</v>
      </c>
      <c r="J20" s="25"/>
      <c r="K20" s="23" t="s">
        <v>105</v>
      </c>
      <c r="L20" s="24" t="s">
        <v>105</v>
      </c>
      <c r="M20" s="25"/>
      <c r="N20" s="23" t="s">
        <v>20</v>
      </c>
      <c r="O20" s="24" t="s">
        <v>106</v>
      </c>
      <c r="P20" s="25"/>
      <c r="Q20" s="23" t="s">
        <v>20</v>
      </c>
      <c r="R20" s="24" t="s">
        <v>106</v>
      </c>
      <c r="S20" s="25"/>
      <c r="T20" s="23" t="s">
        <v>20</v>
      </c>
      <c r="U20" s="24" t="s">
        <v>105</v>
      </c>
      <c r="V20" s="36"/>
      <c r="W20" s="23" t="s">
        <v>20</v>
      </c>
      <c r="X20" s="24" t="s">
        <v>105</v>
      </c>
      <c r="Y20" s="25"/>
      <c r="Z20" s="23" t="s">
        <v>105</v>
      </c>
      <c r="AA20" s="24" t="s">
        <v>20</v>
      </c>
      <c r="AB20" s="123"/>
      <c r="AC20" s="26"/>
      <c r="AD20" s="24"/>
      <c r="AE20" s="25"/>
      <c r="AF20" s="27"/>
      <c r="AG20" s="28">
        <v>134</v>
      </c>
      <c r="AH20" s="35">
        <v>9</v>
      </c>
      <c r="AI20" s="30"/>
      <c r="AJ20" s="31"/>
      <c r="AK20" s="1"/>
    </row>
    <row r="21" spans="1:37" ht="24.9" customHeight="1" thickBot="1" x14ac:dyDescent="0.3">
      <c r="A21" s="27" t="s">
        <v>77</v>
      </c>
      <c r="B21" s="23" t="s">
        <v>20</v>
      </c>
      <c r="C21" s="24" t="s">
        <v>105</v>
      </c>
      <c r="D21" s="36"/>
      <c r="E21" s="23" t="s">
        <v>3</v>
      </c>
      <c r="F21" s="24" t="s">
        <v>105</v>
      </c>
      <c r="G21" s="36"/>
      <c r="H21" s="23" t="s">
        <v>106</v>
      </c>
      <c r="I21" s="24" t="s">
        <v>20</v>
      </c>
      <c r="J21" s="25"/>
      <c r="K21" s="23" t="s">
        <v>20</v>
      </c>
      <c r="L21" s="24" t="s">
        <v>105</v>
      </c>
      <c r="M21" s="25"/>
      <c r="N21" s="23" t="s">
        <v>3</v>
      </c>
      <c r="O21" s="24" t="s">
        <v>106</v>
      </c>
      <c r="P21" s="25"/>
      <c r="Q21" s="23" t="s">
        <v>3</v>
      </c>
      <c r="R21" s="24" t="s">
        <v>105</v>
      </c>
      <c r="S21" s="25"/>
      <c r="T21" s="23" t="s">
        <v>20</v>
      </c>
      <c r="U21" s="24" t="s">
        <v>105</v>
      </c>
      <c r="V21" s="36"/>
      <c r="W21" s="23" t="s">
        <v>20</v>
      </c>
      <c r="X21" s="24" t="s">
        <v>105</v>
      </c>
      <c r="Y21" s="25"/>
      <c r="Z21" s="23" t="s">
        <v>106</v>
      </c>
      <c r="AA21" s="24" t="s">
        <v>105</v>
      </c>
      <c r="AB21" s="123"/>
      <c r="AC21" s="26"/>
      <c r="AD21" s="24"/>
      <c r="AE21" s="25"/>
      <c r="AF21" s="27"/>
      <c r="AG21" s="28">
        <v>133</v>
      </c>
      <c r="AH21" s="35">
        <v>11</v>
      </c>
      <c r="AI21" s="30"/>
      <c r="AJ21" s="31"/>
      <c r="AK21" s="1"/>
    </row>
    <row r="22" spans="1:37" ht="24.9" customHeight="1" thickBot="1" x14ac:dyDescent="0.3">
      <c r="A22" s="27" t="s">
        <v>93</v>
      </c>
      <c r="B22" s="23" t="s">
        <v>105</v>
      </c>
      <c r="C22" s="24" t="s">
        <v>105</v>
      </c>
      <c r="D22" s="36"/>
      <c r="E22" s="23" t="s">
        <v>20</v>
      </c>
      <c r="F22" s="24" t="s">
        <v>105</v>
      </c>
      <c r="G22" s="36"/>
      <c r="H22" s="23" t="s">
        <v>106</v>
      </c>
      <c r="I22" s="24" t="s">
        <v>20</v>
      </c>
      <c r="J22" s="25"/>
      <c r="K22" s="23" t="s">
        <v>106</v>
      </c>
      <c r="L22" s="24" t="s">
        <v>3</v>
      </c>
      <c r="M22" s="25"/>
      <c r="N22" s="23" t="s">
        <v>20</v>
      </c>
      <c r="O22" s="24" t="s">
        <v>105</v>
      </c>
      <c r="P22" s="25"/>
      <c r="Q22" s="23" t="s">
        <v>20</v>
      </c>
      <c r="R22" s="24" t="s">
        <v>105</v>
      </c>
      <c r="S22" s="25"/>
      <c r="T22" s="23" t="s">
        <v>3</v>
      </c>
      <c r="U22" s="24" t="s">
        <v>20</v>
      </c>
      <c r="V22" s="36"/>
      <c r="W22" s="23" t="s">
        <v>20</v>
      </c>
      <c r="X22" s="24" t="s">
        <v>105</v>
      </c>
      <c r="Y22" s="25"/>
      <c r="Z22" s="23" t="s">
        <v>105</v>
      </c>
      <c r="AA22" s="24" t="s">
        <v>20</v>
      </c>
      <c r="AB22" s="123"/>
      <c r="AC22" s="26"/>
      <c r="AD22" s="24"/>
      <c r="AE22" s="25"/>
      <c r="AF22" s="27"/>
      <c r="AG22" s="28">
        <v>132</v>
      </c>
      <c r="AH22" s="35">
        <v>12</v>
      </c>
      <c r="AI22" s="30"/>
      <c r="AJ22" s="31"/>
      <c r="AK22" s="1"/>
    </row>
    <row r="23" spans="1:37" ht="24.9" customHeight="1" thickBot="1" x14ac:dyDescent="0.3">
      <c r="A23" s="27" t="s">
        <v>88</v>
      </c>
      <c r="B23" s="23" t="s">
        <v>20</v>
      </c>
      <c r="C23" s="24" t="s">
        <v>105</v>
      </c>
      <c r="D23" s="36"/>
      <c r="E23" s="23" t="s">
        <v>20</v>
      </c>
      <c r="F23" s="24" t="s">
        <v>106</v>
      </c>
      <c r="G23" s="36"/>
      <c r="H23" s="23" t="s">
        <v>105</v>
      </c>
      <c r="I23" s="24" t="s">
        <v>20</v>
      </c>
      <c r="J23" s="25"/>
      <c r="K23" s="23" t="s">
        <v>20</v>
      </c>
      <c r="L23" s="24" t="s">
        <v>105</v>
      </c>
      <c r="M23" s="25"/>
      <c r="N23" s="23" t="s">
        <v>20</v>
      </c>
      <c r="O23" s="24" t="s">
        <v>106</v>
      </c>
      <c r="P23" s="25"/>
      <c r="Q23" s="23" t="s">
        <v>20</v>
      </c>
      <c r="R23" s="24" t="s">
        <v>106</v>
      </c>
      <c r="S23" s="25"/>
      <c r="T23" s="23" t="s">
        <v>105</v>
      </c>
      <c r="U23" s="24" t="s">
        <v>20</v>
      </c>
      <c r="V23" s="36"/>
      <c r="W23" s="23" t="s">
        <v>3</v>
      </c>
      <c r="X23" s="24" t="s">
        <v>105</v>
      </c>
      <c r="Y23" s="25"/>
      <c r="Z23" s="23" t="s">
        <v>105</v>
      </c>
      <c r="AA23" s="24" t="s">
        <v>20</v>
      </c>
      <c r="AB23" s="123"/>
      <c r="AC23" s="26"/>
      <c r="AD23" s="24"/>
      <c r="AE23" s="25"/>
      <c r="AF23" s="27"/>
      <c r="AG23" s="28">
        <v>132</v>
      </c>
      <c r="AH23" s="35">
        <v>12</v>
      </c>
      <c r="AI23" s="30"/>
      <c r="AJ23" s="31"/>
      <c r="AK23" s="1"/>
    </row>
    <row r="24" spans="1:37" ht="24.9" customHeight="1" thickBot="1" x14ac:dyDescent="0.3">
      <c r="A24" s="27" t="s">
        <v>82</v>
      </c>
      <c r="B24" s="23" t="s">
        <v>105</v>
      </c>
      <c r="C24" s="24" t="s">
        <v>20</v>
      </c>
      <c r="D24" s="36"/>
      <c r="E24" s="23" t="s">
        <v>20</v>
      </c>
      <c r="F24" s="24" t="s">
        <v>105</v>
      </c>
      <c r="G24" s="36"/>
      <c r="H24" s="23" t="s">
        <v>106</v>
      </c>
      <c r="I24" s="24" t="s">
        <v>20</v>
      </c>
      <c r="J24" s="25"/>
      <c r="K24" s="23" t="s">
        <v>20</v>
      </c>
      <c r="L24" s="24" t="s">
        <v>20</v>
      </c>
      <c r="M24" s="25"/>
      <c r="N24" s="23" t="s">
        <v>20</v>
      </c>
      <c r="O24" s="24" t="s">
        <v>105</v>
      </c>
      <c r="P24" s="25"/>
      <c r="Q24" s="23" t="s">
        <v>20</v>
      </c>
      <c r="R24" s="24" t="s">
        <v>105</v>
      </c>
      <c r="S24" s="25"/>
      <c r="T24" s="23" t="s">
        <v>20</v>
      </c>
      <c r="U24" s="24" t="s">
        <v>105</v>
      </c>
      <c r="V24" s="36"/>
      <c r="W24" s="23" t="s">
        <v>20</v>
      </c>
      <c r="X24" s="24" t="s">
        <v>105</v>
      </c>
      <c r="Y24" s="25"/>
      <c r="Z24" s="23" t="s">
        <v>105</v>
      </c>
      <c r="AA24" s="24" t="s">
        <v>20</v>
      </c>
      <c r="AB24" s="123"/>
      <c r="AC24" s="26"/>
      <c r="AD24" s="24"/>
      <c r="AE24" s="25"/>
      <c r="AF24" s="27"/>
      <c r="AG24" s="28">
        <v>122</v>
      </c>
      <c r="AH24" s="35">
        <v>14</v>
      </c>
      <c r="AI24" s="30"/>
      <c r="AJ24" s="31"/>
      <c r="AK24" s="1"/>
    </row>
    <row r="25" spans="1:37" ht="24.9" customHeight="1" thickBot="1" x14ac:dyDescent="0.3">
      <c r="A25" s="27" t="s">
        <v>110</v>
      </c>
      <c r="B25" s="23" t="s">
        <v>105</v>
      </c>
      <c r="C25" s="24" t="s">
        <v>105</v>
      </c>
      <c r="D25" s="36"/>
      <c r="E25" s="23" t="s">
        <v>20</v>
      </c>
      <c r="F25" s="24" t="s">
        <v>105</v>
      </c>
      <c r="G25" s="36"/>
      <c r="H25" s="23" t="s">
        <v>105</v>
      </c>
      <c r="I25" s="24" t="s">
        <v>20</v>
      </c>
      <c r="J25" s="25"/>
      <c r="K25" s="23" t="s">
        <v>20</v>
      </c>
      <c r="L25" s="24" t="s">
        <v>105</v>
      </c>
      <c r="M25" s="25"/>
      <c r="N25" s="23" t="s">
        <v>20</v>
      </c>
      <c r="O25" s="24" t="s">
        <v>105</v>
      </c>
      <c r="P25" s="25"/>
      <c r="Q25" s="23" t="s">
        <v>20</v>
      </c>
      <c r="R25" s="24" t="s">
        <v>20</v>
      </c>
      <c r="S25" s="25"/>
      <c r="T25" s="23" t="s">
        <v>3</v>
      </c>
      <c r="U25" s="24" t="s">
        <v>105</v>
      </c>
      <c r="V25" s="36"/>
      <c r="W25" s="23" t="s">
        <v>20</v>
      </c>
      <c r="X25" s="24" t="s">
        <v>105</v>
      </c>
      <c r="Y25" s="25"/>
      <c r="Z25" s="23" t="s">
        <v>20</v>
      </c>
      <c r="AA25" s="24" t="s">
        <v>20</v>
      </c>
      <c r="AB25" s="123"/>
      <c r="AC25" s="26"/>
      <c r="AD25" s="24"/>
      <c r="AE25" s="25"/>
      <c r="AF25" s="27"/>
      <c r="AG25" s="28">
        <v>120</v>
      </c>
      <c r="AH25" s="35">
        <v>15</v>
      </c>
      <c r="AI25" s="30"/>
      <c r="AJ25" s="31"/>
      <c r="AK25" s="1"/>
    </row>
    <row r="26" spans="1:37" ht="24.9" customHeight="1" thickBot="1" x14ac:dyDescent="0.3">
      <c r="A26" s="27" t="s">
        <v>78</v>
      </c>
      <c r="B26" s="23" t="s">
        <v>105</v>
      </c>
      <c r="C26" s="24" t="s">
        <v>20</v>
      </c>
      <c r="D26" s="36"/>
      <c r="E26" s="23" t="s">
        <v>20</v>
      </c>
      <c r="F26" s="24" t="s">
        <v>105</v>
      </c>
      <c r="G26" s="36"/>
      <c r="H26" s="23" t="s">
        <v>105</v>
      </c>
      <c r="I26" s="24" t="s">
        <v>20</v>
      </c>
      <c r="J26" s="25"/>
      <c r="K26" s="23" t="s">
        <v>105</v>
      </c>
      <c r="L26" s="24" t="s">
        <v>20</v>
      </c>
      <c r="M26" s="25"/>
      <c r="N26" s="23" t="s">
        <v>20</v>
      </c>
      <c r="O26" s="24" t="s">
        <v>20</v>
      </c>
      <c r="P26" s="25"/>
      <c r="Q26" s="23" t="s">
        <v>3</v>
      </c>
      <c r="R26" s="24" t="s">
        <v>105</v>
      </c>
      <c r="S26" s="25"/>
      <c r="T26" s="23" t="s">
        <v>3</v>
      </c>
      <c r="U26" s="24" t="s">
        <v>105</v>
      </c>
      <c r="V26" s="36"/>
      <c r="W26" s="23" t="s">
        <v>20</v>
      </c>
      <c r="X26" s="24" t="s">
        <v>3</v>
      </c>
      <c r="Y26" s="25"/>
      <c r="Z26" s="23" t="s">
        <v>105</v>
      </c>
      <c r="AA26" s="24" t="s">
        <v>20</v>
      </c>
      <c r="AB26" s="123"/>
      <c r="AC26" s="26"/>
      <c r="AD26" s="24"/>
      <c r="AE26" s="25"/>
      <c r="AF26" s="27"/>
      <c r="AG26" s="28">
        <v>119</v>
      </c>
      <c r="AH26" s="35">
        <v>16</v>
      </c>
      <c r="AI26" s="30"/>
      <c r="AJ26" s="31"/>
      <c r="AK26" s="1"/>
    </row>
    <row r="27" spans="1:37" ht="24.9" customHeight="1" thickBot="1" x14ac:dyDescent="0.3">
      <c r="A27" s="27" t="s">
        <v>112</v>
      </c>
      <c r="B27" s="23" t="s">
        <v>20</v>
      </c>
      <c r="C27" s="24" t="s">
        <v>105</v>
      </c>
      <c r="D27" s="36"/>
      <c r="E27" s="23" t="s">
        <v>20</v>
      </c>
      <c r="F27" s="24" t="s">
        <v>105</v>
      </c>
      <c r="G27" s="36"/>
      <c r="H27" s="23" t="s">
        <v>105</v>
      </c>
      <c r="I27" s="24" t="s">
        <v>105</v>
      </c>
      <c r="J27" s="25"/>
      <c r="K27" s="23" t="s">
        <v>20</v>
      </c>
      <c r="L27" s="24" t="s">
        <v>105</v>
      </c>
      <c r="M27" s="25"/>
      <c r="N27" s="23" t="s">
        <v>105</v>
      </c>
      <c r="O27" s="24" t="s">
        <v>106</v>
      </c>
      <c r="P27" s="25"/>
      <c r="Q27" s="23" t="s">
        <v>105</v>
      </c>
      <c r="R27" s="24" t="s">
        <v>105</v>
      </c>
      <c r="S27" s="25"/>
      <c r="T27" s="23" t="s">
        <v>105</v>
      </c>
      <c r="U27" s="24" t="s">
        <v>105</v>
      </c>
      <c r="V27" s="36"/>
      <c r="W27" s="23" t="s">
        <v>105</v>
      </c>
      <c r="X27" s="24" t="s">
        <v>105</v>
      </c>
      <c r="Y27" s="25"/>
      <c r="Z27" s="23" t="s">
        <v>105</v>
      </c>
      <c r="AA27" s="24" t="s">
        <v>20</v>
      </c>
      <c r="AB27" s="123"/>
      <c r="AC27" s="26"/>
      <c r="AD27" s="24"/>
      <c r="AE27" s="25"/>
      <c r="AF27" s="27"/>
      <c r="AG27" s="28">
        <v>119</v>
      </c>
      <c r="AH27" s="35">
        <v>16</v>
      </c>
      <c r="AI27" s="30"/>
      <c r="AJ27" s="31"/>
      <c r="AK27" s="1"/>
    </row>
    <row r="28" spans="1:37" ht="24.9" customHeight="1" thickBot="1" x14ac:dyDescent="0.3">
      <c r="A28" s="27" t="s">
        <v>87</v>
      </c>
      <c r="B28" s="23" t="s">
        <v>20</v>
      </c>
      <c r="C28" s="24" t="s">
        <v>105</v>
      </c>
      <c r="D28" s="36"/>
      <c r="E28" s="23" t="s">
        <v>105</v>
      </c>
      <c r="F28" s="24" t="s">
        <v>105</v>
      </c>
      <c r="G28" s="36"/>
      <c r="H28" s="23" t="s">
        <v>105</v>
      </c>
      <c r="I28" s="24" t="s">
        <v>3</v>
      </c>
      <c r="J28" s="25"/>
      <c r="K28" s="23" t="s">
        <v>20</v>
      </c>
      <c r="L28" s="24" t="s">
        <v>105</v>
      </c>
      <c r="M28" s="25"/>
      <c r="N28" s="23" t="s">
        <v>20</v>
      </c>
      <c r="O28" s="24" t="s">
        <v>20</v>
      </c>
      <c r="P28" s="25"/>
      <c r="Q28" s="23" t="s">
        <v>20</v>
      </c>
      <c r="R28" s="24" t="s">
        <v>106</v>
      </c>
      <c r="S28" s="25"/>
      <c r="T28" s="23" t="s">
        <v>105</v>
      </c>
      <c r="U28" s="24" t="s">
        <v>105</v>
      </c>
      <c r="V28" s="36"/>
      <c r="W28" s="23" t="s">
        <v>20</v>
      </c>
      <c r="X28" s="24" t="s">
        <v>105</v>
      </c>
      <c r="Y28" s="25"/>
      <c r="Z28" s="23" t="s">
        <v>105</v>
      </c>
      <c r="AA28" s="24" t="s">
        <v>20</v>
      </c>
      <c r="AB28" s="123"/>
      <c r="AC28" s="26"/>
      <c r="AD28" s="24"/>
      <c r="AE28" s="25"/>
      <c r="AF28" s="27"/>
      <c r="AG28" s="28">
        <v>119</v>
      </c>
      <c r="AH28" s="35">
        <v>16</v>
      </c>
      <c r="AI28" s="30"/>
      <c r="AJ28" s="31"/>
      <c r="AK28" s="1"/>
    </row>
    <row r="29" spans="1:37" ht="24.9" customHeight="1" thickBot="1" x14ac:dyDescent="0.3">
      <c r="A29" s="27" t="s">
        <v>85</v>
      </c>
      <c r="B29" s="23" t="s">
        <v>20</v>
      </c>
      <c r="C29" s="24" t="s">
        <v>105</v>
      </c>
      <c r="D29" s="36"/>
      <c r="E29" s="23" t="s">
        <v>106</v>
      </c>
      <c r="F29" s="24" t="s">
        <v>20</v>
      </c>
      <c r="G29" s="36"/>
      <c r="H29" s="23" t="s">
        <v>105</v>
      </c>
      <c r="I29" s="24" t="s">
        <v>3</v>
      </c>
      <c r="J29" s="25"/>
      <c r="K29" s="23" t="s">
        <v>20</v>
      </c>
      <c r="L29" s="24" t="s">
        <v>105</v>
      </c>
      <c r="M29" s="25"/>
      <c r="N29" s="23" t="s">
        <v>105</v>
      </c>
      <c r="O29" s="24" t="s">
        <v>20</v>
      </c>
      <c r="P29" s="25"/>
      <c r="Q29" s="23" t="s">
        <v>3</v>
      </c>
      <c r="R29" s="24" t="s">
        <v>105</v>
      </c>
      <c r="S29" s="25"/>
      <c r="T29" s="23" t="s">
        <v>3</v>
      </c>
      <c r="U29" s="24" t="s">
        <v>105</v>
      </c>
      <c r="V29" s="36"/>
      <c r="W29" s="23" t="s">
        <v>20</v>
      </c>
      <c r="X29" s="24" t="s">
        <v>20</v>
      </c>
      <c r="Y29" s="25"/>
      <c r="Z29" s="23" t="s">
        <v>106</v>
      </c>
      <c r="AA29" s="24" t="s">
        <v>20</v>
      </c>
      <c r="AB29" s="123"/>
      <c r="AC29" s="26"/>
      <c r="AD29" s="24"/>
      <c r="AE29" s="25"/>
      <c r="AF29" s="27"/>
      <c r="AG29" s="28">
        <v>115</v>
      </c>
      <c r="AH29" s="35">
        <v>19</v>
      </c>
      <c r="AI29" s="30"/>
      <c r="AJ29" s="31"/>
      <c r="AK29" s="1"/>
    </row>
    <row r="30" spans="1:37" ht="28.2" customHeight="1" thickBot="1" x14ac:dyDescent="0.3">
      <c r="A30" s="27" t="s">
        <v>84</v>
      </c>
      <c r="B30" s="23" t="s">
        <v>20</v>
      </c>
      <c r="C30" s="24" t="s">
        <v>20</v>
      </c>
      <c r="D30" s="36"/>
      <c r="E30" s="23" t="s">
        <v>105</v>
      </c>
      <c r="F30" s="24" t="s">
        <v>105</v>
      </c>
      <c r="G30" s="36"/>
      <c r="H30" s="23" t="s">
        <v>20</v>
      </c>
      <c r="I30" s="24" t="s">
        <v>105</v>
      </c>
      <c r="J30" s="25"/>
      <c r="K30" s="23" t="s">
        <v>20</v>
      </c>
      <c r="L30" s="24" t="s">
        <v>105</v>
      </c>
      <c r="M30" s="25"/>
      <c r="N30" s="23" t="s">
        <v>20</v>
      </c>
      <c r="O30" s="24" t="s">
        <v>105</v>
      </c>
      <c r="P30" s="25"/>
      <c r="Q30" s="23" t="s">
        <v>3</v>
      </c>
      <c r="R30" s="24" t="s">
        <v>106</v>
      </c>
      <c r="S30" s="25"/>
      <c r="T30" s="23" t="s">
        <v>3</v>
      </c>
      <c r="U30" s="24" t="s">
        <v>105</v>
      </c>
      <c r="V30" s="36"/>
      <c r="W30" s="23" t="s">
        <v>3</v>
      </c>
      <c r="X30" s="24" t="s">
        <v>105</v>
      </c>
      <c r="Y30" s="25"/>
      <c r="Z30" s="23" t="s">
        <v>105</v>
      </c>
      <c r="AA30" s="24" t="s">
        <v>3</v>
      </c>
      <c r="AB30" s="123"/>
      <c r="AC30" s="26"/>
      <c r="AD30" s="24"/>
      <c r="AE30" s="25"/>
      <c r="AF30" s="27"/>
      <c r="AG30" s="28">
        <v>113</v>
      </c>
      <c r="AH30" s="35">
        <v>20</v>
      </c>
      <c r="AI30" s="30"/>
      <c r="AJ30" s="31"/>
      <c r="AK30" s="1"/>
    </row>
    <row r="31" spans="1:37" ht="28.2" customHeight="1" thickBot="1" x14ac:dyDescent="0.3">
      <c r="A31" s="27" t="s">
        <v>81</v>
      </c>
      <c r="B31" s="23" t="s">
        <v>106</v>
      </c>
      <c r="C31" s="24" t="s">
        <v>105</v>
      </c>
      <c r="D31" s="36"/>
      <c r="E31" s="23" t="s">
        <v>20</v>
      </c>
      <c r="F31" s="24" t="s">
        <v>105</v>
      </c>
      <c r="G31" s="36"/>
      <c r="H31" s="23" t="s">
        <v>105</v>
      </c>
      <c r="I31" s="24" t="s">
        <v>20</v>
      </c>
      <c r="J31" s="25"/>
      <c r="K31" s="23" t="s">
        <v>3</v>
      </c>
      <c r="L31" s="24" t="s">
        <v>20</v>
      </c>
      <c r="M31" s="25"/>
      <c r="N31" s="23" t="s">
        <v>106</v>
      </c>
      <c r="O31" s="24" t="s">
        <v>20</v>
      </c>
      <c r="P31" s="25"/>
      <c r="Q31" s="23" t="s">
        <v>20</v>
      </c>
      <c r="R31" s="24" t="s">
        <v>105</v>
      </c>
      <c r="S31" s="25"/>
      <c r="T31" s="23" t="s">
        <v>3</v>
      </c>
      <c r="U31" s="24" t="s">
        <v>20</v>
      </c>
      <c r="V31" s="36"/>
      <c r="W31" s="23" t="s">
        <v>20</v>
      </c>
      <c r="X31" s="24" t="s">
        <v>20</v>
      </c>
      <c r="Y31" s="25"/>
      <c r="Z31" s="23" t="s">
        <v>105</v>
      </c>
      <c r="AA31" s="24" t="s">
        <v>3</v>
      </c>
      <c r="AB31" s="123"/>
      <c r="AC31" s="26"/>
      <c r="AD31" s="24"/>
      <c r="AE31" s="25"/>
      <c r="AF31" s="27"/>
      <c r="AG31" s="28">
        <v>111</v>
      </c>
      <c r="AH31" s="35">
        <v>21</v>
      </c>
      <c r="AI31" s="30"/>
      <c r="AJ31" s="31"/>
      <c r="AK31" s="1"/>
    </row>
    <row r="32" spans="1:37" ht="28.2" customHeight="1" thickBot="1" x14ac:dyDescent="0.3">
      <c r="A32" s="27" t="s">
        <v>107</v>
      </c>
      <c r="B32" s="23" t="s">
        <v>20</v>
      </c>
      <c r="C32" s="24" t="s">
        <v>20</v>
      </c>
      <c r="D32" s="36"/>
      <c r="E32" s="23" t="s">
        <v>105</v>
      </c>
      <c r="F32" s="24" t="s">
        <v>106</v>
      </c>
      <c r="G32" s="36"/>
      <c r="H32" s="23" t="s">
        <v>105</v>
      </c>
      <c r="I32" s="24" t="s">
        <v>3</v>
      </c>
      <c r="J32" s="25"/>
      <c r="K32" s="23" t="s">
        <v>20</v>
      </c>
      <c r="L32" s="24" t="s">
        <v>105</v>
      </c>
      <c r="M32" s="25"/>
      <c r="N32" s="23" t="s">
        <v>3</v>
      </c>
      <c r="O32" s="24" t="s">
        <v>105</v>
      </c>
      <c r="P32" s="25"/>
      <c r="Q32" s="23" t="s">
        <v>20</v>
      </c>
      <c r="R32" s="24" t="s">
        <v>20</v>
      </c>
      <c r="S32" s="25"/>
      <c r="T32" s="23" t="s">
        <v>108</v>
      </c>
      <c r="U32" s="24" t="s">
        <v>20</v>
      </c>
      <c r="V32" s="36"/>
      <c r="W32" s="23" t="s">
        <v>20</v>
      </c>
      <c r="X32" s="24" t="s">
        <v>20</v>
      </c>
      <c r="Y32" s="25"/>
      <c r="Z32" s="23" t="s">
        <v>105</v>
      </c>
      <c r="AA32" s="24" t="s">
        <v>20</v>
      </c>
      <c r="AB32" s="123"/>
      <c r="AC32" s="26"/>
      <c r="AD32" s="24"/>
      <c r="AE32" s="25"/>
      <c r="AF32" s="27"/>
      <c r="AG32" s="28">
        <v>105</v>
      </c>
      <c r="AH32" s="35">
        <v>22</v>
      </c>
      <c r="AI32" s="30"/>
      <c r="AJ32" s="31"/>
      <c r="AK32" s="1"/>
    </row>
    <row r="33" spans="1:37" ht="28.2" customHeight="1" thickBot="1" x14ac:dyDescent="0.3">
      <c r="A33" s="27" t="s">
        <v>75</v>
      </c>
      <c r="B33" s="23" t="s">
        <v>105</v>
      </c>
      <c r="C33" s="24" t="s">
        <v>105</v>
      </c>
      <c r="D33" s="36"/>
      <c r="E33" s="23" t="s">
        <v>20</v>
      </c>
      <c r="F33" s="24" t="s">
        <v>105</v>
      </c>
      <c r="G33" s="36"/>
      <c r="H33" s="23" t="s">
        <v>106</v>
      </c>
      <c r="I33" s="24" t="s">
        <v>20</v>
      </c>
      <c r="J33" s="25"/>
      <c r="K33" s="23" t="s">
        <v>105</v>
      </c>
      <c r="L33" s="24" t="s">
        <v>20</v>
      </c>
      <c r="M33" s="25"/>
      <c r="N33" s="23" t="s">
        <v>105</v>
      </c>
      <c r="O33" s="24" t="s">
        <v>106</v>
      </c>
      <c r="P33" s="25"/>
      <c r="Q33" s="23" t="s">
        <v>20</v>
      </c>
      <c r="R33" s="24" t="s">
        <v>106</v>
      </c>
      <c r="S33" s="25"/>
      <c r="T33" s="23" t="s">
        <v>3</v>
      </c>
      <c r="U33" s="24" t="s">
        <v>105</v>
      </c>
      <c r="V33" s="36"/>
      <c r="W33" s="23" t="s">
        <v>20</v>
      </c>
      <c r="X33" s="24" t="s">
        <v>106</v>
      </c>
      <c r="Y33" s="25"/>
      <c r="Z33" s="23" t="s">
        <v>105</v>
      </c>
      <c r="AA33" s="24" t="s">
        <v>3</v>
      </c>
      <c r="AB33" s="123"/>
      <c r="AC33" s="26"/>
      <c r="AD33" s="24"/>
      <c r="AE33" s="25"/>
      <c r="AF33" s="27"/>
      <c r="AG33" s="28">
        <v>101</v>
      </c>
      <c r="AH33" s="35">
        <v>23</v>
      </c>
      <c r="AI33" s="30"/>
      <c r="AJ33" s="31"/>
      <c r="AK33" s="1"/>
    </row>
    <row r="34" spans="1:37" ht="28.2" customHeight="1" thickBot="1" x14ac:dyDescent="0.3">
      <c r="A34" s="27" t="s">
        <v>91</v>
      </c>
      <c r="B34" s="23" t="s">
        <v>106</v>
      </c>
      <c r="C34" s="24" t="s">
        <v>20</v>
      </c>
      <c r="D34" s="36"/>
      <c r="E34" s="23" t="s">
        <v>105</v>
      </c>
      <c r="F34" s="24" t="s">
        <v>106</v>
      </c>
      <c r="G34" s="36"/>
      <c r="H34" s="23" t="s">
        <v>106</v>
      </c>
      <c r="I34" s="24" t="s">
        <v>3</v>
      </c>
      <c r="J34" s="25"/>
      <c r="K34" s="23" t="s">
        <v>105</v>
      </c>
      <c r="L34" s="24" t="s">
        <v>105</v>
      </c>
      <c r="M34" s="25"/>
      <c r="N34" s="23" t="s">
        <v>105</v>
      </c>
      <c r="O34" s="24" t="s">
        <v>105</v>
      </c>
      <c r="P34" s="25"/>
      <c r="Q34" s="23" t="s">
        <v>105</v>
      </c>
      <c r="R34" s="24" t="s">
        <v>20</v>
      </c>
      <c r="S34" s="25"/>
      <c r="T34" s="23" t="s">
        <v>105</v>
      </c>
      <c r="U34" s="24" t="s">
        <v>105</v>
      </c>
      <c r="V34" s="36"/>
      <c r="W34" s="23" t="s">
        <v>20</v>
      </c>
      <c r="X34" s="24" t="s">
        <v>106</v>
      </c>
      <c r="Y34" s="25"/>
      <c r="Z34" s="23" t="s">
        <v>106</v>
      </c>
      <c r="AA34" s="24" t="s">
        <v>20</v>
      </c>
      <c r="AB34" s="123"/>
      <c r="AC34" s="26"/>
      <c r="AD34" s="24"/>
      <c r="AE34" s="25"/>
      <c r="AF34" s="27"/>
      <c r="AG34" s="28">
        <v>91</v>
      </c>
      <c r="AH34" s="35">
        <v>24</v>
      </c>
      <c r="AI34" s="30"/>
      <c r="AJ34" s="31"/>
      <c r="AK34" s="1"/>
    </row>
    <row r="35" spans="1:37" ht="13.2" x14ac:dyDescent="0.25">
      <c r="A35"/>
      <c r="B35"/>
      <c r="C35"/>
      <c r="Z35"/>
      <c r="AA35"/>
      <c r="AC35"/>
      <c r="AD35"/>
      <c r="AE35"/>
      <c r="AG35"/>
      <c r="AH35"/>
      <c r="AI35"/>
      <c r="AK35" s="1"/>
    </row>
    <row r="36" spans="1:37" x14ac:dyDescent="0.2">
      <c r="A36" s="1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  <row r="41" spans="1:37" x14ac:dyDescent="0.2">
      <c r="A41" s="16"/>
      <c r="AK41" s="1"/>
    </row>
    <row r="42" spans="1:37" x14ac:dyDescent="0.2">
      <c r="A42" s="16"/>
      <c r="AK42" s="1"/>
    </row>
  </sheetData>
  <sortState xmlns:xlrd2="http://schemas.microsoft.com/office/spreadsheetml/2017/richdata2" ref="A11:AJ34">
    <sortCondition ref="AH11:AH34"/>
  </sortState>
  <phoneticPr fontId="0" type="noConversion"/>
  <conditionalFormatting sqref="A11:A30">
    <cfRule type="expression" dxfId="138" priority="17">
      <formula>($AF11&gt;40)</formula>
    </cfRule>
  </conditionalFormatting>
  <conditionalFormatting sqref="A31:A32">
    <cfRule type="expression" dxfId="137" priority="8">
      <formula>($AF31&gt;40)</formula>
    </cfRule>
  </conditionalFormatting>
  <conditionalFormatting sqref="A33:A34">
    <cfRule type="expression" dxfId="136" priority="6">
      <formula>($AF33&gt;40)</formula>
    </cfRule>
  </conditionalFormatting>
  <conditionalFormatting sqref="AF1:AF1048576">
    <cfRule type="top10" dxfId="135" priority="3" rank="3"/>
  </conditionalFormatting>
  <conditionalFormatting sqref="AH11:AH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'11.Spieltag'!AI11</f>
        <v>0</v>
      </c>
      <c r="AI11" s="35">
        <f>'11.Spieltag'!AJ11</f>
        <v>0</v>
      </c>
      <c r="AJ11" s="30">
        <f t="shared" ref="AJ11" si="9">AG11+AH11</f>
        <v>60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'11.Spieltag'!AI12</f>
        <v>0</v>
      </c>
      <c r="AI12" s="35">
        <f>'11.Spieltag'!AJ12</f>
        <v>0</v>
      </c>
      <c r="AJ12" s="30">
        <f t="shared" ref="AJ12:AJ32" si="21">AG12+AH12</f>
        <v>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'11.Spieltag'!AI13</f>
        <v>0</v>
      </c>
      <c r="AI13" s="35">
        <f>'11.Spieltag'!AJ13</f>
        <v>0</v>
      </c>
      <c r="AJ13" s="30">
        <f t="shared" si="21"/>
        <v>60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'11.Spieltag'!AI14</f>
        <v>0</v>
      </c>
      <c r="AI14" s="35">
        <f>'11.Spieltag'!AJ14</f>
        <v>0</v>
      </c>
      <c r="AJ14" s="30">
        <f t="shared" si="21"/>
        <v>60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'11.Spieltag'!AI15</f>
        <v>0</v>
      </c>
      <c r="AI15" s="35">
        <f>'11.Spieltag'!AJ15</f>
        <v>0</v>
      </c>
      <c r="AJ15" s="30">
        <f t="shared" si="21"/>
        <v>60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'11.Spieltag'!AI16</f>
        <v>0</v>
      </c>
      <c r="AI16" s="35">
        <f>'11.Spieltag'!AJ16</f>
        <v>0</v>
      </c>
      <c r="AJ16" s="30">
        <f t="shared" si="21"/>
        <v>60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'11.Spieltag'!AI17</f>
        <v>0</v>
      </c>
      <c r="AI17" s="35">
        <f>'11.Spieltag'!AJ17</f>
        <v>0</v>
      </c>
      <c r="AJ17" s="30">
        <f t="shared" si="21"/>
        <v>60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'11.Spieltag'!AI18</f>
        <v>0</v>
      </c>
      <c r="AI18" s="35">
        <f>'11.Spieltag'!AJ18</f>
        <v>0</v>
      </c>
      <c r="AJ18" s="30">
        <f t="shared" si="21"/>
        <v>60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'11.Spieltag'!AI19</f>
        <v>0</v>
      </c>
      <c r="AI19" s="35">
        <f>'11.Spieltag'!AJ19</f>
        <v>0</v>
      </c>
      <c r="AJ19" s="30">
        <f t="shared" si="21"/>
        <v>60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'11.Spieltag'!AI20</f>
        <v>0</v>
      </c>
      <c r="AI20" s="35">
        <f>'11.Spieltag'!AJ20</f>
        <v>0</v>
      </c>
      <c r="AJ20" s="30">
        <f t="shared" si="21"/>
        <v>60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'11.Spieltag'!AI21</f>
        <v>0</v>
      </c>
      <c r="AI21" s="35">
        <f>'11.Spieltag'!AJ21</f>
        <v>0</v>
      </c>
      <c r="AJ21" s="30">
        <f t="shared" si="21"/>
        <v>60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'11.Spieltag'!AI22</f>
        <v>0</v>
      </c>
      <c r="AI22" s="35">
        <f>'11.Spieltag'!AJ22</f>
        <v>0</v>
      </c>
      <c r="AJ22" s="30">
        <f t="shared" si="21"/>
        <v>60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'11.Spieltag'!AI23</f>
        <v>0</v>
      </c>
      <c r="AI23" s="35">
        <f>'11.Spieltag'!AJ23</f>
        <v>0</v>
      </c>
      <c r="AJ23" s="30">
        <f t="shared" si="21"/>
        <v>60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'11.Spieltag'!AI24</f>
        <v>0</v>
      </c>
      <c r="AI24" s="35">
        <f>'11.Spieltag'!AJ24</f>
        <v>0</v>
      </c>
      <c r="AJ24" s="30">
        <f t="shared" si="21"/>
        <v>60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'11.Spieltag'!AI25</f>
        <v>0</v>
      </c>
      <c r="AI25" s="35">
        <f>'11.Spieltag'!AJ25</f>
        <v>0</v>
      </c>
      <c r="AJ25" s="30">
        <f t="shared" si="21"/>
        <v>60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'11.Spieltag'!AI26</f>
        <v>0</v>
      </c>
      <c r="AI26" s="35">
        <f>'11.Spieltag'!AJ26</f>
        <v>0</v>
      </c>
      <c r="AJ26" s="30">
        <f t="shared" si="21"/>
        <v>60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'11.Spieltag'!AI27</f>
        <v>0</v>
      </c>
      <c r="AI27" s="35">
        <f>'11.Spieltag'!AJ27</f>
        <v>0</v>
      </c>
      <c r="AJ27" s="30">
        <f t="shared" si="21"/>
        <v>60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'11.Spieltag'!AI28</f>
        <v>0</v>
      </c>
      <c r="AI28" s="35">
        <f>'11.Spieltag'!AJ28</f>
        <v>0</v>
      </c>
      <c r="AJ28" s="30">
        <f t="shared" si="21"/>
        <v>60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'11.Spieltag'!AI29</f>
        <v>0</v>
      </c>
      <c r="AI29" s="35">
        <f>'11.Spieltag'!AJ29</f>
        <v>0</v>
      </c>
      <c r="AJ29" s="30">
        <f t="shared" si="21"/>
        <v>60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'11.Spieltag'!AI30</f>
        <v>0</v>
      </c>
      <c r="AI30" s="35">
        <f>'11.Spieltag'!AJ30</f>
        <v>0</v>
      </c>
      <c r="AJ30" s="30">
        <f t="shared" si="21"/>
        <v>60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'11.Spieltag'!AI31</f>
        <v>0</v>
      </c>
      <c r="AI31" s="35">
        <f>'11.Spieltag'!AJ31</f>
        <v>0</v>
      </c>
      <c r="AJ31" s="30">
        <f t="shared" si="21"/>
        <v>60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'11.Spieltag'!AI32</f>
        <v>0</v>
      </c>
      <c r="AI32" s="35">
        <f>'11.Spieltag'!AJ32</f>
        <v>0</v>
      </c>
      <c r="AJ32" s="30">
        <f t="shared" si="21"/>
        <v>60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'11.Spieltag'!AI33</f>
        <v>0</v>
      </c>
      <c r="AI33" s="35">
        <f>'11.Spieltag'!AJ33</f>
        <v>0</v>
      </c>
      <c r="AJ33" s="30">
        <f t="shared" ref="AJ33" si="32">AG33+AH33</f>
        <v>60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3">AK34</f>
        <v>1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'11.Spieltag'!AI34</f>
        <v>0</v>
      </c>
      <c r="AI34" s="35">
        <f>'11.Spieltag'!AJ34</f>
        <v>0</v>
      </c>
      <c r="AJ34" s="30">
        <f t="shared" ref="AJ34" si="43">AG34+AH34</f>
        <v>60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'12.Spieltag'!AJ11</f>
        <v>60</v>
      </c>
      <c r="AI11" s="35">
        <f>'12.Spieltag'!AK11</f>
        <v>1</v>
      </c>
      <c r="AJ11" s="30">
        <f t="shared" ref="AJ11" si="8">AG11+AH11</f>
        <v>120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'12.Spieltag'!AJ12</f>
        <v>3</v>
      </c>
      <c r="AI12" s="35">
        <f>'12.Spieltag'!AK12</f>
        <v>24</v>
      </c>
      <c r="AJ12" s="30">
        <f t="shared" ref="AJ12:AJ32" si="20">AG12+AH12</f>
        <v>6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'12.Spieltag'!AJ13</f>
        <v>60</v>
      </c>
      <c r="AI13" s="35">
        <f>'12.Spieltag'!AK13</f>
        <v>1</v>
      </c>
      <c r="AJ13" s="30">
        <f t="shared" si="20"/>
        <v>120</v>
      </c>
      <c r="AK13" s="31">
        <f t="shared" si="21"/>
        <v>1</v>
      </c>
    </row>
    <row r="14" spans="1:38" ht="24.9" customHeight="1" thickBot="1" x14ac:dyDescent="0.3">
      <c r="A14" s="35">
        <f t="shared" si="9"/>
        <v>1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'12.Spieltag'!AJ14</f>
        <v>60</v>
      </c>
      <c r="AI14" s="35">
        <f>'12.Spieltag'!AK14</f>
        <v>1</v>
      </c>
      <c r="AJ14" s="30">
        <f t="shared" si="20"/>
        <v>120</v>
      </c>
      <c r="AK14" s="31">
        <f t="shared" si="21"/>
        <v>1</v>
      </c>
    </row>
    <row r="15" spans="1:38" ht="24.9" customHeight="1" thickBot="1" x14ac:dyDescent="0.3">
      <c r="A15" s="35">
        <f t="shared" si="9"/>
        <v>1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'12.Spieltag'!AJ15</f>
        <v>60</v>
      </c>
      <c r="AI15" s="35">
        <f>'12.Spieltag'!AK15</f>
        <v>1</v>
      </c>
      <c r="AJ15" s="30">
        <f t="shared" si="20"/>
        <v>120</v>
      </c>
      <c r="AK15" s="31">
        <f t="shared" si="21"/>
        <v>1</v>
      </c>
      <c r="AL15" s="1"/>
    </row>
    <row r="16" spans="1:38" ht="24.9" customHeight="1" thickBot="1" x14ac:dyDescent="0.3">
      <c r="A16" s="35">
        <f t="shared" si="9"/>
        <v>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'12.Spieltag'!AJ16</f>
        <v>60</v>
      </c>
      <c r="AI16" s="35">
        <f>'12.Spieltag'!AK16</f>
        <v>1</v>
      </c>
      <c r="AJ16" s="30">
        <f t="shared" si="20"/>
        <v>120</v>
      </c>
      <c r="AK16" s="31">
        <f t="shared" si="21"/>
        <v>1</v>
      </c>
      <c r="AL16" s="1"/>
    </row>
    <row r="17" spans="1:38" ht="24.9" customHeight="1" thickBot="1" x14ac:dyDescent="0.3">
      <c r="A17" s="35">
        <f t="shared" si="9"/>
        <v>1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'12.Spieltag'!AJ17</f>
        <v>60</v>
      </c>
      <c r="AI17" s="35">
        <f>'12.Spieltag'!AK17</f>
        <v>1</v>
      </c>
      <c r="AJ17" s="30">
        <f t="shared" si="20"/>
        <v>120</v>
      </c>
      <c r="AK17" s="31">
        <f t="shared" si="21"/>
        <v>1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'12.Spieltag'!AJ18</f>
        <v>60</v>
      </c>
      <c r="AI18" s="35">
        <f>'12.Spieltag'!AK18</f>
        <v>1</v>
      </c>
      <c r="AJ18" s="30">
        <f t="shared" si="20"/>
        <v>120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'12.Spieltag'!AJ19</f>
        <v>60</v>
      </c>
      <c r="AI19" s="35">
        <f>'12.Spieltag'!AK19</f>
        <v>1</v>
      </c>
      <c r="AJ19" s="30">
        <f t="shared" si="20"/>
        <v>120</v>
      </c>
      <c r="AK19" s="31">
        <f t="shared" si="21"/>
        <v>1</v>
      </c>
      <c r="AL19" s="1"/>
    </row>
    <row r="20" spans="1:38" ht="24.9" customHeight="1" thickBot="1" x14ac:dyDescent="0.3">
      <c r="A20" s="35">
        <f t="shared" si="9"/>
        <v>1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'12.Spieltag'!AJ20</f>
        <v>60</v>
      </c>
      <c r="AI20" s="35">
        <f>'12.Spieltag'!AK20</f>
        <v>1</v>
      </c>
      <c r="AJ20" s="30">
        <f t="shared" si="20"/>
        <v>120</v>
      </c>
      <c r="AK20" s="31">
        <f t="shared" si="21"/>
        <v>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'12.Spieltag'!AJ21</f>
        <v>60</v>
      </c>
      <c r="AI21" s="35">
        <f>'12.Spieltag'!AK21</f>
        <v>1</v>
      </c>
      <c r="AJ21" s="30">
        <f t="shared" si="20"/>
        <v>120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'12.Spieltag'!AJ22</f>
        <v>60</v>
      </c>
      <c r="AI22" s="35">
        <f>'12.Spieltag'!AK22</f>
        <v>1</v>
      </c>
      <c r="AJ22" s="30">
        <f t="shared" si="20"/>
        <v>120</v>
      </c>
      <c r="AK22" s="31">
        <f t="shared" si="21"/>
        <v>1</v>
      </c>
      <c r="AL22" s="1"/>
    </row>
    <row r="23" spans="1:38" ht="24.9" customHeight="1" thickBot="1" x14ac:dyDescent="0.3">
      <c r="A23" s="35">
        <f t="shared" si="9"/>
        <v>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'12.Spieltag'!AJ23</f>
        <v>60</v>
      </c>
      <c r="AI23" s="35">
        <f>'12.Spieltag'!AK23</f>
        <v>1</v>
      </c>
      <c r="AJ23" s="30">
        <f t="shared" si="20"/>
        <v>120</v>
      </c>
      <c r="AK23" s="31">
        <f t="shared" si="21"/>
        <v>1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'12.Spieltag'!AJ24</f>
        <v>60</v>
      </c>
      <c r="AI24" s="35">
        <f>'12.Spieltag'!AK24</f>
        <v>1</v>
      </c>
      <c r="AJ24" s="30">
        <f t="shared" si="20"/>
        <v>120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'12.Spieltag'!AJ25</f>
        <v>60</v>
      </c>
      <c r="AI25" s="35">
        <f>'12.Spieltag'!AK25</f>
        <v>1</v>
      </c>
      <c r="AJ25" s="30">
        <f t="shared" si="20"/>
        <v>120</v>
      </c>
      <c r="AK25" s="31">
        <f t="shared" si="21"/>
        <v>1</v>
      </c>
      <c r="AL25" s="1"/>
    </row>
    <row r="26" spans="1:38" ht="24.9" customHeight="1" thickBot="1" x14ac:dyDescent="0.3">
      <c r="A26" s="35">
        <f t="shared" si="9"/>
        <v>1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'12.Spieltag'!AJ26</f>
        <v>60</v>
      </c>
      <c r="AI26" s="35">
        <f>'12.Spieltag'!AK26</f>
        <v>1</v>
      </c>
      <c r="AJ26" s="30">
        <f t="shared" si="20"/>
        <v>120</v>
      </c>
      <c r="AK26" s="31">
        <f t="shared" si="21"/>
        <v>1</v>
      </c>
      <c r="AL26" s="1"/>
    </row>
    <row r="27" spans="1:38" ht="24.9" customHeight="1" thickBot="1" x14ac:dyDescent="0.3">
      <c r="A27" s="35">
        <f t="shared" si="9"/>
        <v>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'12.Spieltag'!AJ27</f>
        <v>60</v>
      </c>
      <c r="AI27" s="35">
        <f>'12.Spieltag'!AK27</f>
        <v>1</v>
      </c>
      <c r="AJ27" s="30">
        <f t="shared" si="20"/>
        <v>120</v>
      </c>
      <c r="AK27" s="31">
        <f t="shared" si="21"/>
        <v>1</v>
      </c>
      <c r="AL27" s="1"/>
    </row>
    <row r="28" spans="1:38" ht="24.9" customHeight="1" thickBot="1" x14ac:dyDescent="0.3">
      <c r="A28" s="35">
        <f t="shared" si="9"/>
        <v>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'12.Spieltag'!AJ28</f>
        <v>60</v>
      </c>
      <c r="AI28" s="35">
        <f>'12.Spieltag'!AK28</f>
        <v>1</v>
      </c>
      <c r="AJ28" s="30">
        <f t="shared" si="20"/>
        <v>120</v>
      </c>
      <c r="AK28" s="31">
        <f t="shared" si="21"/>
        <v>1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'12.Spieltag'!AJ29</f>
        <v>60</v>
      </c>
      <c r="AI29" s="35">
        <f>'12.Spieltag'!AK29</f>
        <v>1</v>
      </c>
      <c r="AJ29" s="30">
        <f t="shared" si="20"/>
        <v>120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'12.Spieltag'!AJ30</f>
        <v>60</v>
      </c>
      <c r="AI30" s="35">
        <f>'12.Spieltag'!AK30</f>
        <v>1</v>
      </c>
      <c r="AJ30" s="30">
        <f t="shared" si="20"/>
        <v>120</v>
      </c>
      <c r="AK30" s="31">
        <f t="shared" si="21"/>
        <v>1</v>
      </c>
      <c r="AL30" s="1"/>
    </row>
    <row r="31" spans="1:38" ht="28.2" customHeight="1" thickBot="1" x14ac:dyDescent="0.3">
      <c r="A31" s="35">
        <f t="shared" si="9"/>
        <v>1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'12.Spieltag'!AJ31</f>
        <v>60</v>
      </c>
      <c r="AI31" s="35">
        <f>'12.Spieltag'!AK31</f>
        <v>1</v>
      </c>
      <c r="AJ31" s="30">
        <f t="shared" si="20"/>
        <v>120</v>
      </c>
      <c r="AK31" s="31">
        <f t="shared" si="21"/>
        <v>1</v>
      </c>
      <c r="AL31" s="1"/>
    </row>
    <row r="32" spans="1:38" ht="28.2" customHeight="1" thickBot="1" x14ac:dyDescent="0.3">
      <c r="A32" s="35">
        <f t="shared" si="9"/>
        <v>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'12.Spieltag'!AJ32</f>
        <v>60</v>
      </c>
      <c r="AI32" s="35">
        <f>'12.Spieltag'!AK32</f>
        <v>1</v>
      </c>
      <c r="AJ32" s="30">
        <f t="shared" si="20"/>
        <v>120</v>
      </c>
      <c r="AK32" s="31">
        <f t="shared" si="21"/>
        <v>1</v>
      </c>
      <c r="AL32" s="1"/>
    </row>
    <row r="33" spans="1:38" ht="28.2" customHeight="1" thickBot="1" x14ac:dyDescent="0.3">
      <c r="A33" s="35">
        <f t="shared" si="9"/>
        <v>1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'12.Spieltag'!AJ33</f>
        <v>60</v>
      </c>
      <c r="AI33" s="35">
        <f>'12.Spieltag'!AK33</f>
        <v>1</v>
      </c>
      <c r="AJ33" s="30">
        <f t="shared" ref="AJ33" si="31">AG33+AH33</f>
        <v>120</v>
      </c>
      <c r="AK33" s="31">
        <f t="shared" si="21"/>
        <v>1</v>
      </c>
      <c r="AL33" s="1"/>
    </row>
    <row r="34" spans="1:38" ht="28.2" customHeight="1" thickBot="1" x14ac:dyDescent="0.3">
      <c r="A34" s="35">
        <f t="shared" ref="A34" si="32">AK34</f>
        <v>1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'12.Spieltag'!AJ34</f>
        <v>60</v>
      </c>
      <c r="AI34" s="35">
        <f>'12.Spieltag'!AK34</f>
        <v>1</v>
      </c>
      <c r="AJ34" s="30">
        <f t="shared" ref="AJ34" si="42">AG34+AH34</f>
        <v>120</v>
      </c>
      <c r="AK34" s="31">
        <f t="shared" si="21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'13.Spieltag'!AJ11</f>
        <v>120</v>
      </c>
      <c r="AI11" s="35">
        <f>'13.Spieltag'!AK11</f>
        <v>1</v>
      </c>
      <c r="AJ11" s="30">
        <f t="shared" ref="AJ11" si="8">AG11+AH11</f>
        <v>180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'13.Spieltag'!AJ12</f>
        <v>6</v>
      </c>
      <c r="AI12" s="35">
        <f>'13.Spieltag'!AK12</f>
        <v>24</v>
      </c>
      <c r="AJ12" s="30">
        <f t="shared" ref="AJ12:AJ32" si="20">AG12+AH12</f>
        <v>9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'13.Spieltag'!AJ13</f>
        <v>120</v>
      </c>
      <c r="AI13" s="35">
        <f>'13.Spieltag'!AK13</f>
        <v>1</v>
      </c>
      <c r="AJ13" s="30">
        <f t="shared" si="20"/>
        <v>180</v>
      </c>
      <c r="AK13" s="31">
        <f t="shared" si="21"/>
        <v>1</v>
      </c>
    </row>
    <row r="14" spans="1:38" ht="24.9" customHeight="1" thickBot="1" x14ac:dyDescent="0.3">
      <c r="A14" s="35">
        <f t="shared" si="9"/>
        <v>1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'13.Spieltag'!AJ14</f>
        <v>120</v>
      </c>
      <c r="AI14" s="35">
        <f>'13.Spieltag'!AK14</f>
        <v>1</v>
      </c>
      <c r="AJ14" s="30">
        <f t="shared" si="20"/>
        <v>180</v>
      </c>
      <c r="AK14" s="31">
        <f t="shared" si="21"/>
        <v>1</v>
      </c>
    </row>
    <row r="15" spans="1:38" ht="24.9" customHeight="1" thickBot="1" x14ac:dyDescent="0.3">
      <c r="A15" s="35">
        <f t="shared" si="9"/>
        <v>1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'13.Spieltag'!AJ15</f>
        <v>120</v>
      </c>
      <c r="AI15" s="35">
        <f>'13.Spieltag'!AK15</f>
        <v>1</v>
      </c>
      <c r="AJ15" s="30">
        <f t="shared" si="20"/>
        <v>180</v>
      </c>
      <c r="AK15" s="31">
        <f t="shared" si="21"/>
        <v>1</v>
      </c>
      <c r="AL15" s="1"/>
    </row>
    <row r="16" spans="1:38" ht="24.9" customHeight="1" thickBot="1" x14ac:dyDescent="0.3">
      <c r="A16" s="35">
        <f t="shared" si="9"/>
        <v>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'13.Spieltag'!AJ16</f>
        <v>120</v>
      </c>
      <c r="AI16" s="35">
        <f>'13.Spieltag'!AK16</f>
        <v>1</v>
      </c>
      <c r="AJ16" s="30">
        <f t="shared" si="20"/>
        <v>180</v>
      </c>
      <c r="AK16" s="31">
        <f t="shared" si="21"/>
        <v>1</v>
      </c>
      <c r="AL16" s="1"/>
    </row>
    <row r="17" spans="1:38" ht="24.9" customHeight="1" thickBot="1" x14ac:dyDescent="0.3">
      <c r="A17" s="35">
        <f t="shared" si="9"/>
        <v>1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'13.Spieltag'!AJ17</f>
        <v>120</v>
      </c>
      <c r="AI17" s="35">
        <f>'13.Spieltag'!AK17</f>
        <v>1</v>
      </c>
      <c r="AJ17" s="30">
        <f t="shared" si="20"/>
        <v>180</v>
      </c>
      <c r="AK17" s="31">
        <f t="shared" si="21"/>
        <v>1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'13.Spieltag'!AJ18</f>
        <v>120</v>
      </c>
      <c r="AI18" s="35">
        <f>'13.Spieltag'!AK18</f>
        <v>1</v>
      </c>
      <c r="AJ18" s="30">
        <f t="shared" si="20"/>
        <v>180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'13.Spieltag'!AJ19</f>
        <v>120</v>
      </c>
      <c r="AI19" s="35">
        <f>'13.Spieltag'!AK19</f>
        <v>1</v>
      </c>
      <c r="AJ19" s="30">
        <f t="shared" si="20"/>
        <v>180</v>
      </c>
      <c r="AK19" s="31">
        <f t="shared" si="21"/>
        <v>1</v>
      </c>
      <c r="AL19" s="1"/>
    </row>
    <row r="20" spans="1:38" ht="24.9" customHeight="1" thickBot="1" x14ac:dyDescent="0.3">
      <c r="A20" s="35">
        <f t="shared" si="9"/>
        <v>1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'13.Spieltag'!AJ20</f>
        <v>120</v>
      </c>
      <c r="AI20" s="35">
        <f>'13.Spieltag'!AK20</f>
        <v>1</v>
      </c>
      <c r="AJ20" s="30">
        <f t="shared" si="20"/>
        <v>180</v>
      </c>
      <c r="AK20" s="31">
        <f t="shared" si="21"/>
        <v>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'13.Spieltag'!AJ21</f>
        <v>120</v>
      </c>
      <c r="AI21" s="35">
        <f>'13.Spieltag'!AK21</f>
        <v>1</v>
      </c>
      <c r="AJ21" s="30">
        <f t="shared" si="20"/>
        <v>180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'13.Spieltag'!AJ22</f>
        <v>120</v>
      </c>
      <c r="AI22" s="35">
        <f>'13.Spieltag'!AK22</f>
        <v>1</v>
      </c>
      <c r="AJ22" s="30">
        <f t="shared" si="20"/>
        <v>180</v>
      </c>
      <c r="AK22" s="31">
        <f t="shared" si="21"/>
        <v>1</v>
      </c>
      <c r="AL22" s="1"/>
    </row>
    <row r="23" spans="1:38" ht="24.9" customHeight="1" thickBot="1" x14ac:dyDescent="0.3">
      <c r="A23" s="35">
        <f t="shared" si="9"/>
        <v>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'13.Spieltag'!AJ23</f>
        <v>120</v>
      </c>
      <c r="AI23" s="35">
        <f>'13.Spieltag'!AK23</f>
        <v>1</v>
      </c>
      <c r="AJ23" s="30">
        <f t="shared" si="20"/>
        <v>180</v>
      </c>
      <c r="AK23" s="31">
        <f t="shared" si="21"/>
        <v>1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'13.Spieltag'!AJ24</f>
        <v>120</v>
      </c>
      <c r="AI24" s="35">
        <f>'13.Spieltag'!AK24</f>
        <v>1</v>
      </c>
      <c r="AJ24" s="30">
        <f t="shared" si="20"/>
        <v>180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'13.Spieltag'!AJ25</f>
        <v>120</v>
      </c>
      <c r="AI25" s="35">
        <f>'13.Spieltag'!AK25</f>
        <v>1</v>
      </c>
      <c r="AJ25" s="30">
        <f t="shared" si="20"/>
        <v>180</v>
      </c>
      <c r="AK25" s="31">
        <f t="shared" si="21"/>
        <v>1</v>
      </c>
      <c r="AL25" s="1"/>
    </row>
    <row r="26" spans="1:38" ht="24.9" customHeight="1" thickBot="1" x14ac:dyDescent="0.3">
      <c r="A26" s="35">
        <f t="shared" si="9"/>
        <v>1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'13.Spieltag'!AJ26</f>
        <v>120</v>
      </c>
      <c r="AI26" s="35">
        <f>'13.Spieltag'!AK26</f>
        <v>1</v>
      </c>
      <c r="AJ26" s="30">
        <f t="shared" si="20"/>
        <v>180</v>
      </c>
      <c r="AK26" s="31">
        <f t="shared" si="21"/>
        <v>1</v>
      </c>
      <c r="AL26" s="1"/>
    </row>
    <row r="27" spans="1:38" ht="24.9" customHeight="1" thickBot="1" x14ac:dyDescent="0.3">
      <c r="A27" s="35">
        <f t="shared" si="9"/>
        <v>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'13.Spieltag'!AJ27</f>
        <v>120</v>
      </c>
      <c r="AI27" s="35">
        <f>'13.Spieltag'!AK27</f>
        <v>1</v>
      </c>
      <c r="AJ27" s="30">
        <f t="shared" si="20"/>
        <v>180</v>
      </c>
      <c r="AK27" s="31">
        <f t="shared" si="21"/>
        <v>1</v>
      </c>
      <c r="AL27" s="1"/>
    </row>
    <row r="28" spans="1:38" ht="24.9" customHeight="1" thickBot="1" x14ac:dyDescent="0.3">
      <c r="A28" s="35">
        <f t="shared" si="9"/>
        <v>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'13.Spieltag'!AJ28</f>
        <v>120</v>
      </c>
      <c r="AI28" s="35">
        <f>'13.Spieltag'!AK28</f>
        <v>1</v>
      </c>
      <c r="AJ28" s="30">
        <f t="shared" si="20"/>
        <v>180</v>
      </c>
      <c r="AK28" s="31">
        <f t="shared" si="21"/>
        <v>1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'13.Spieltag'!AJ29</f>
        <v>120</v>
      </c>
      <c r="AI29" s="35">
        <f>'13.Spieltag'!AK29</f>
        <v>1</v>
      </c>
      <c r="AJ29" s="30">
        <f t="shared" si="20"/>
        <v>180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'13.Spieltag'!AJ30</f>
        <v>120</v>
      </c>
      <c r="AI30" s="35">
        <f>'13.Spieltag'!AK30</f>
        <v>1</v>
      </c>
      <c r="AJ30" s="30">
        <f t="shared" si="20"/>
        <v>180</v>
      </c>
      <c r="AK30" s="31">
        <f t="shared" si="21"/>
        <v>1</v>
      </c>
      <c r="AL30" s="1"/>
    </row>
    <row r="31" spans="1:38" ht="28.2" customHeight="1" thickBot="1" x14ac:dyDescent="0.3">
      <c r="A31" s="35">
        <f t="shared" si="9"/>
        <v>1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'13.Spieltag'!AJ31</f>
        <v>120</v>
      </c>
      <c r="AI31" s="35">
        <f>'13.Spieltag'!AK31</f>
        <v>1</v>
      </c>
      <c r="AJ31" s="30">
        <f t="shared" si="20"/>
        <v>180</v>
      </c>
      <c r="AK31" s="31">
        <f t="shared" si="21"/>
        <v>1</v>
      </c>
      <c r="AL31" s="1"/>
    </row>
    <row r="32" spans="1:38" ht="28.2" customHeight="1" thickBot="1" x14ac:dyDescent="0.3">
      <c r="A32" s="35">
        <f t="shared" si="9"/>
        <v>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'13.Spieltag'!AJ32</f>
        <v>120</v>
      </c>
      <c r="AI32" s="35">
        <f>'13.Spieltag'!AK32</f>
        <v>1</v>
      </c>
      <c r="AJ32" s="30">
        <f t="shared" si="20"/>
        <v>180</v>
      </c>
      <c r="AK32" s="31">
        <f t="shared" si="21"/>
        <v>1</v>
      </c>
      <c r="AL32" s="1"/>
    </row>
    <row r="33" spans="1:38" ht="28.2" customHeight="1" thickBot="1" x14ac:dyDescent="0.3">
      <c r="A33" s="35">
        <f t="shared" si="9"/>
        <v>1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'13.Spieltag'!AJ33</f>
        <v>120</v>
      </c>
      <c r="AI33" s="35">
        <f>'13.Spieltag'!AK33</f>
        <v>1</v>
      </c>
      <c r="AJ33" s="30">
        <f t="shared" ref="AJ33" si="31">AG33+AH33</f>
        <v>180</v>
      </c>
      <c r="AK33" s="31">
        <f t="shared" si="21"/>
        <v>1</v>
      </c>
      <c r="AL33" s="1"/>
    </row>
    <row r="34" spans="1:38" ht="28.2" customHeight="1" thickBot="1" x14ac:dyDescent="0.3">
      <c r="A34" s="35">
        <f t="shared" ref="A34" si="32">AK34</f>
        <v>1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'13.Spieltag'!AJ34</f>
        <v>120</v>
      </c>
      <c r="AI34" s="35">
        <f>'13.Spieltag'!AK34</f>
        <v>1</v>
      </c>
      <c r="AJ34" s="30">
        <f t="shared" ref="AJ34" si="42">AG34+AH34</f>
        <v>180</v>
      </c>
      <c r="AK34" s="31">
        <f t="shared" si="21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'14.Spieltag'!AJ11</f>
        <v>180</v>
      </c>
      <c r="AI11" s="35">
        <f>'14.Spieltag'!AK11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'14.Spieltag'!AJ12</f>
        <v>9</v>
      </c>
      <c r="AI12" s="35">
        <f>'14.Spieltag'!AK12</f>
        <v>24</v>
      </c>
      <c r="AJ12" s="30">
        <f t="shared" ref="AJ12:AJ32" si="21">AG12+AH12</f>
        <v>54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'14.Spieltag'!AJ13</f>
        <v>180</v>
      </c>
      <c r="AI13" s="35">
        <f>'14.Spieltag'!AK13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'14.Spieltag'!AJ14</f>
        <v>180</v>
      </c>
      <c r="AI14" s="35">
        <f>'14.Spieltag'!AK14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'14.Spieltag'!AJ15</f>
        <v>180</v>
      </c>
      <c r="AI15" s="35">
        <f>'14.Spieltag'!AK15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'14.Spieltag'!AJ16</f>
        <v>180</v>
      </c>
      <c r="AI16" s="35">
        <f>'14.Spieltag'!AK16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'14.Spieltag'!AJ17</f>
        <v>180</v>
      </c>
      <c r="AI17" s="35">
        <f>'14.Spieltag'!AK17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'14.Spieltag'!AJ18</f>
        <v>180</v>
      </c>
      <c r="AI18" s="35">
        <f>'14.Spieltag'!AK18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'14.Spieltag'!AJ19</f>
        <v>180</v>
      </c>
      <c r="AI19" s="35">
        <f>'14.Spieltag'!AK19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'14.Spieltag'!AJ20</f>
        <v>180</v>
      </c>
      <c r="AI20" s="35">
        <f>'14.Spieltag'!AK20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'14.Spieltag'!AJ21</f>
        <v>180</v>
      </c>
      <c r="AI21" s="35">
        <f>'14.Spieltag'!AK21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'14.Spieltag'!AJ22</f>
        <v>180</v>
      </c>
      <c r="AI22" s="35">
        <f>'14.Spieltag'!AK22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'14.Spieltag'!AJ23</f>
        <v>180</v>
      </c>
      <c r="AI23" s="35">
        <f>'14.Spieltag'!AK23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'14.Spieltag'!AJ24</f>
        <v>180</v>
      </c>
      <c r="AI24" s="35">
        <f>'14.Spieltag'!AK24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'14.Spieltag'!AJ25</f>
        <v>180</v>
      </c>
      <c r="AI25" s="35">
        <f>'14.Spieltag'!AK25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'14.Spieltag'!AJ26</f>
        <v>180</v>
      </c>
      <c r="AI26" s="35">
        <f>'14.Spieltag'!AK26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'14.Spieltag'!AJ27</f>
        <v>180</v>
      </c>
      <c r="AI27" s="35">
        <f>'14.Spieltag'!AK27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'14.Spieltag'!AJ28</f>
        <v>180</v>
      </c>
      <c r="AI28" s="35">
        <f>'14.Spieltag'!AK28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'14.Spieltag'!AJ29</f>
        <v>180</v>
      </c>
      <c r="AI29" s="35">
        <f>'14.Spieltag'!AK29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'14.Spieltag'!AJ30</f>
        <v>180</v>
      </c>
      <c r="AI30" s="35">
        <f>'14.Spieltag'!AK30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'14.Spieltag'!AJ31</f>
        <v>180</v>
      </c>
      <c r="AI31" s="35">
        <f>'14.Spieltag'!AK31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'14.Spieltag'!AJ32</f>
        <v>180</v>
      </c>
      <c r="AI32" s="35">
        <f>'14.Spieltag'!AK32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'14.Spieltag'!AJ33</f>
        <v>180</v>
      </c>
      <c r="AI33" s="35">
        <f>'14.Spieltag'!AK33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'14.Spieltag'!AJ34</f>
        <v>180</v>
      </c>
      <c r="AI34" s="35">
        <f>'14.Spieltag'!AK34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topLeftCell="A3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225</v>
      </c>
      <c r="AI11" s="35">
        <f>'15.Spieltag'!AK11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'15.Spieltag'!AJ12</f>
        <v>54</v>
      </c>
      <c r="AI12" s="35">
        <f>'15.Spieltag'!AK12</f>
        <v>24</v>
      </c>
      <c r="AJ12" s="30">
        <f t="shared" ref="AJ12:AJ32" si="21">AG12+AH12</f>
        <v>99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'15.Spieltag'!AJ13</f>
        <v>225</v>
      </c>
      <c r="AI13" s="35">
        <f>'15.Spieltag'!AK13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'15.Spieltag'!AJ14</f>
        <v>225</v>
      </c>
      <c r="AI14" s="35">
        <f>'15.Spieltag'!AK14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'15.Spieltag'!AJ15</f>
        <v>225</v>
      </c>
      <c r="AI15" s="35">
        <f>'15.Spieltag'!AK15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'15.Spieltag'!AJ16</f>
        <v>225</v>
      </c>
      <c r="AI16" s="35">
        <f>'15.Spieltag'!AK16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'15.Spieltag'!AJ17</f>
        <v>225</v>
      </c>
      <c r="AI17" s="35">
        <f>'15.Spieltag'!AK17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'15.Spieltag'!AJ18</f>
        <v>225</v>
      </c>
      <c r="AI18" s="35">
        <f>'15.Spieltag'!AK18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'15.Spieltag'!AJ19</f>
        <v>225</v>
      </c>
      <c r="AI19" s="35">
        <f>'15.Spieltag'!AK19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'15.Spieltag'!AJ20</f>
        <v>225</v>
      </c>
      <c r="AI20" s="35">
        <f>'15.Spieltag'!AK20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'15.Spieltag'!AJ21</f>
        <v>225</v>
      </c>
      <c r="AI21" s="35">
        <f>'15.Spieltag'!AK21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'15.Spieltag'!AJ22</f>
        <v>225</v>
      </c>
      <c r="AI22" s="35">
        <f>'15.Spieltag'!AK22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'15.Spieltag'!AJ23</f>
        <v>225</v>
      </c>
      <c r="AI23" s="35">
        <f>'15.Spieltag'!AK23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'15.Spieltag'!AJ24</f>
        <v>225</v>
      </c>
      <c r="AI24" s="35">
        <f>'15.Spieltag'!AK24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'15.Spieltag'!AJ25</f>
        <v>225</v>
      </c>
      <c r="AI25" s="35">
        <f>'15.Spieltag'!AK25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'15.Spieltag'!AJ26</f>
        <v>225</v>
      </c>
      <c r="AI26" s="35">
        <f>'15.Spieltag'!AK26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'15.Spieltag'!AJ27</f>
        <v>225</v>
      </c>
      <c r="AI27" s="35">
        <f>'15.Spieltag'!AK27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'15.Spieltag'!AJ28</f>
        <v>225</v>
      </c>
      <c r="AI28" s="35">
        <f>'15.Spieltag'!AK28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'15.Spieltag'!AJ29</f>
        <v>225</v>
      </c>
      <c r="AI29" s="35">
        <f>'15.Spieltag'!AK29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'15.Spieltag'!AJ30</f>
        <v>225</v>
      </c>
      <c r="AI30" s="35">
        <f>'15.Spieltag'!AK30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'15.Spieltag'!AJ31</f>
        <v>225</v>
      </c>
      <c r="AI31" s="35">
        <f>'15.Spieltag'!AK31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'15.Spieltag'!AJ32</f>
        <v>225</v>
      </c>
      <c r="AI32" s="35">
        <f>'15.Spieltag'!AK32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'15.Spieltag'!AJ33</f>
        <v>225</v>
      </c>
      <c r="AI33" s="35">
        <f>'15.Spieltag'!AK33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'15.Spieltag'!AJ34</f>
        <v>225</v>
      </c>
      <c r="AI34" s="35">
        <f>'15.Spieltag'!AK34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6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'16.Spieltag'!AJ11</f>
        <v>270</v>
      </c>
      <c r="AI11" s="35">
        <f>'16.Spieltag'!AK11</f>
        <v>1</v>
      </c>
      <c r="AJ11" s="30">
        <f t="shared" ref="AJ11" si="9">AG11+AH11</f>
        <v>315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'16.Spieltag'!AJ12</f>
        <v>99</v>
      </c>
      <c r="AI12" s="35">
        <f>'16.Spieltag'!AK12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'16.Spieltag'!AJ13</f>
        <v>270</v>
      </c>
      <c r="AI13" s="35">
        <f>'16.Spieltag'!AK13</f>
        <v>1</v>
      </c>
      <c r="AJ13" s="30">
        <f t="shared" si="21"/>
        <v>315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'16.Spieltag'!AJ14</f>
        <v>270</v>
      </c>
      <c r="AI14" s="35">
        <f>'16.Spieltag'!AK14</f>
        <v>1</v>
      </c>
      <c r="AJ14" s="30">
        <f t="shared" si="21"/>
        <v>315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'16.Spieltag'!AJ15</f>
        <v>270</v>
      </c>
      <c r="AI15" s="35">
        <f>'16.Spieltag'!AK15</f>
        <v>1</v>
      </c>
      <c r="AJ15" s="30">
        <f t="shared" si="21"/>
        <v>315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'16.Spieltag'!AJ16</f>
        <v>270</v>
      </c>
      <c r="AI16" s="35">
        <f>'16.Spieltag'!AK16</f>
        <v>1</v>
      </c>
      <c r="AJ16" s="30">
        <f t="shared" si="21"/>
        <v>315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'16.Spieltag'!AJ17</f>
        <v>270</v>
      </c>
      <c r="AI17" s="35">
        <f>'16.Spieltag'!AK17</f>
        <v>1</v>
      </c>
      <c r="AJ17" s="30">
        <f t="shared" si="21"/>
        <v>315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'16.Spieltag'!AJ18</f>
        <v>270</v>
      </c>
      <c r="AI18" s="35">
        <f>'16.Spieltag'!AK18</f>
        <v>1</v>
      </c>
      <c r="AJ18" s="30">
        <f t="shared" si="21"/>
        <v>315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'16.Spieltag'!AJ19</f>
        <v>270</v>
      </c>
      <c r="AI19" s="35">
        <f>'16.Spieltag'!AK19</f>
        <v>1</v>
      </c>
      <c r="AJ19" s="30">
        <f t="shared" si="21"/>
        <v>315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'16.Spieltag'!AJ20</f>
        <v>270</v>
      </c>
      <c r="AI20" s="35">
        <f>'16.Spieltag'!AK20</f>
        <v>1</v>
      </c>
      <c r="AJ20" s="30">
        <f t="shared" si="21"/>
        <v>315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'16.Spieltag'!AJ21</f>
        <v>270</v>
      </c>
      <c r="AI21" s="35">
        <f>'16.Spieltag'!AK21</f>
        <v>1</v>
      </c>
      <c r="AJ21" s="30">
        <f t="shared" si="21"/>
        <v>315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'16.Spieltag'!AJ22</f>
        <v>270</v>
      </c>
      <c r="AI22" s="35">
        <f>'16.Spieltag'!AK22</f>
        <v>1</v>
      </c>
      <c r="AJ22" s="30">
        <f t="shared" si="21"/>
        <v>315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'16.Spieltag'!AJ23</f>
        <v>270</v>
      </c>
      <c r="AI23" s="35">
        <f>'16.Spieltag'!AK23</f>
        <v>1</v>
      </c>
      <c r="AJ23" s="30">
        <f t="shared" si="21"/>
        <v>315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'16.Spieltag'!AJ24</f>
        <v>270</v>
      </c>
      <c r="AI24" s="35">
        <f>'16.Spieltag'!AK24</f>
        <v>1</v>
      </c>
      <c r="AJ24" s="30">
        <f t="shared" si="21"/>
        <v>315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'16.Spieltag'!AJ25</f>
        <v>270</v>
      </c>
      <c r="AI25" s="35">
        <f>'16.Spieltag'!AK25</f>
        <v>1</v>
      </c>
      <c r="AJ25" s="30">
        <f t="shared" si="21"/>
        <v>315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'16.Spieltag'!AJ26</f>
        <v>270</v>
      </c>
      <c r="AI26" s="35">
        <f>'16.Spieltag'!AK26</f>
        <v>1</v>
      </c>
      <c r="AJ26" s="30">
        <f t="shared" si="21"/>
        <v>315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'16.Spieltag'!AJ27</f>
        <v>270</v>
      </c>
      <c r="AI27" s="35">
        <f>'16.Spieltag'!AK27</f>
        <v>1</v>
      </c>
      <c r="AJ27" s="30">
        <f t="shared" si="21"/>
        <v>315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'16.Spieltag'!AJ28</f>
        <v>270</v>
      </c>
      <c r="AI28" s="35">
        <f>'16.Spieltag'!AK28</f>
        <v>1</v>
      </c>
      <c r="AJ28" s="30">
        <f t="shared" si="21"/>
        <v>315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'16.Spieltag'!AJ29</f>
        <v>270</v>
      </c>
      <c r="AI29" s="35">
        <f>'16.Spieltag'!AK29</f>
        <v>1</v>
      </c>
      <c r="AJ29" s="30">
        <f t="shared" si="21"/>
        <v>315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'16.Spieltag'!AJ30</f>
        <v>270</v>
      </c>
      <c r="AI30" s="35">
        <f>'16.Spieltag'!AK30</f>
        <v>1</v>
      </c>
      <c r="AJ30" s="30">
        <f t="shared" si="21"/>
        <v>315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'16.Spieltag'!AJ31</f>
        <v>270</v>
      </c>
      <c r="AI31" s="35">
        <f>'16.Spieltag'!AK31</f>
        <v>1</v>
      </c>
      <c r="AJ31" s="30">
        <f t="shared" si="21"/>
        <v>315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'16.Spieltag'!AJ32</f>
        <v>270</v>
      </c>
      <c r="AI32" s="35">
        <f>'16.Spieltag'!AK32</f>
        <v>1</v>
      </c>
      <c r="AJ32" s="30">
        <f t="shared" si="21"/>
        <v>315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'16.Spieltag'!AJ33</f>
        <v>270</v>
      </c>
      <c r="AI33" s="35">
        <f>'16.Spieltag'!AK33</f>
        <v>1</v>
      </c>
      <c r="AJ33" s="30">
        <f t="shared" ref="AJ33" si="33">AG33+AH33</f>
        <v>315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'16.Spieltag'!AJ34</f>
        <v>270</v>
      </c>
      <c r="AI34" s="35">
        <f>'16.Spieltag'!AK34</f>
        <v>1</v>
      </c>
      <c r="AJ34" s="30">
        <f t="shared" ref="AJ34" si="45">AG34+AH34</f>
        <v>315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4" priority="18">
      <formula>($AG11&gt;40)</formula>
    </cfRule>
  </conditionalFormatting>
  <conditionalFormatting sqref="B31:B32">
    <cfRule type="expression" dxfId="113" priority="9">
      <formula>($AG31&gt;40)</formula>
    </cfRule>
  </conditionalFormatting>
  <conditionalFormatting sqref="B33:B34">
    <cfRule type="expression" dxfId="112" priority="7">
      <formula>($AG33&gt;40)</formula>
    </cfRule>
  </conditionalFormatting>
  <conditionalFormatting sqref="AG1:AG1048576">
    <cfRule type="top10" dxfId="111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topLeftCell="A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'17.Spieltag'!AJ11</f>
        <v>315</v>
      </c>
      <c r="AI11" s="35">
        <f>'17.Spieltag'!AK11</f>
        <v>1</v>
      </c>
      <c r="AJ11" s="30">
        <f t="shared" ref="AJ11" si="9">AG11+AH11</f>
        <v>360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'17.Spieltag'!AJ12</f>
        <v>144</v>
      </c>
      <c r="AI12" s="35">
        <f>'17.Spieltag'!AK12</f>
        <v>24</v>
      </c>
      <c r="AJ12" s="30">
        <f t="shared" ref="AJ12:AJ32" si="21">AG12+AH12</f>
        <v>189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'17.Spieltag'!AJ13</f>
        <v>315</v>
      </c>
      <c r="AI13" s="35">
        <f>'17.Spieltag'!AK13</f>
        <v>1</v>
      </c>
      <c r="AJ13" s="30">
        <f t="shared" si="21"/>
        <v>360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'17.Spieltag'!AJ14</f>
        <v>315</v>
      </c>
      <c r="AI14" s="35">
        <f>'17.Spieltag'!AK14</f>
        <v>1</v>
      </c>
      <c r="AJ14" s="30">
        <f t="shared" si="21"/>
        <v>360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'17.Spieltag'!AJ15</f>
        <v>315</v>
      </c>
      <c r="AI15" s="35">
        <f>'17.Spieltag'!AK15</f>
        <v>1</v>
      </c>
      <c r="AJ15" s="30">
        <f t="shared" si="21"/>
        <v>360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'17.Spieltag'!AJ16</f>
        <v>315</v>
      </c>
      <c r="AI16" s="35">
        <f>'17.Spieltag'!AK16</f>
        <v>1</v>
      </c>
      <c r="AJ16" s="30">
        <f t="shared" si="21"/>
        <v>360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'17.Spieltag'!AJ17</f>
        <v>315</v>
      </c>
      <c r="AI17" s="35">
        <f>'17.Spieltag'!AK17</f>
        <v>1</v>
      </c>
      <c r="AJ17" s="30">
        <f t="shared" si="21"/>
        <v>360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'17.Spieltag'!AJ18</f>
        <v>315</v>
      </c>
      <c r="AI18" s="35">
        <f>'17.Spieltag'!AK18</f>
        <v>1</v>
      </c>
      <c r="AJ18" s="30">
        <f t="shared" si="21"/>
        <v>360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'17.Spieltag'!AJ19</f>
        <v>315</v>
      </c>
      <c r="AI19" s="35">
        <f>'17.Spieltag'!AK19</f>
        <v>1</v>
      </c>
      <c r="AJ19" s="30">
        <f t="shared" si="21"/>
        <v>360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'17.Spieltag'!AJ20</f>
        <v>315</v>
      </c>
      <c r="AI20" s="35">
        <f>'17.Spieltag'!AK20</f>
        <v>1</v>
      </c>
      <c r="AJ20" s="30">
        <f t="shared" si="21"/>
        <v>360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'17.Spieltag'!AJ21</f>
        <v>315</v>
      </c>
      <c r="AI21" s="35">
        <f>'17.Spieltag'!AK21</f>
        <v>1</v>
      </c>
      <c r="AJ21" s="30">
        <f t="shared" si="21"/>
        <v>360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'17.Spieltag'!AJ22</f>
        <v>315</v>
      </c>
      <c r="AI22" s="35">
        <f>'17.Spieltag'!AK22</f>
        <v>1</v>
      </c>
      <c r="AJ22" s="30">
        <f t="shared" si="21"/>
        <v>360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'17.Spieltag'!AJ23</f>
        <v>315</v>
      </c>
      <c r="AI23" s="35">
        <f>'17.Spieltag'!AK23</f>
        <v>1</v>
      </c>
      <c r="AJ23" s="30">
        <f t="shared" si="21"/>
        <v>360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'17.Spieltag'!AJ24</f>
        <v>315</v>
      </c>
      <c r="AI24" s="35">
        <f>'17.Spieltag'!AK24</f>
        <v>1</v>
      </c>
      <c r="AJ24" s="30">
        <f t="shared" si="21"/>
        <v>360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'17.Spieltag'!AJ25</f>
        <v>315</v>
      </c>
      <c r="AI25" s="35">
        <f>'17.Spieltag'!AK25</f>
        <v>1</v>
      </c>
      <c r="AJ25" s="30">
        <f t="shared" si="21"/>
        <v>360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'17.Spieltag'!AJ26</f>
        <v>315</v>
      </c>
      <c r="AI26" s="35">
        <f>'17.Spieltag'!AK26</f>
        <v>1</v>
      </c>
      <c r="AJ26" s="30">
        <f t="shared" si="21"/>
        <v>360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'17.Spieltag'!AJ27</f>
        <v>315</v>
      </c>
      <c r="AI27" s="35">
        <f>'17.Spieltag'!AK27</f>
        <v>1</v>
      </c>
      <c r="AJ27" s="30">
        <f t="shared" si="21"/>
        <v>360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'17.Spieltag'!AJ28</f>
        <v>315</v>
      </c>
      <c r="AI28" s="35">
        <f>'17.Spieltag'!AK28</f>
        <v>1</v>
      </c>
      <c r="AJ28" s="30">
        <f t="shared" si="21"/>
        <v>360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'17.Spieltag'!AJ29</f>
        <v>315</v>
      </c>
      <c r="AI29" s="35">
        <f>'17.Spieltag'!AK29</f>
        <v>1</v>
      </c>
      <c r="AJ29" s="30">
        <f t="shared" si="21"/>
        <v>360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'17.Spieltag'!AJ30</f>
        <v>315</v>
      </c>
      <c r="AI30" s="35">
        <f>'17.Spieltag'!AK30</f>
        <v>1</v>
      </c>
      <c r="AJ30" s="30">
        <f t="shared" si="21"/>
        <v>360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'17.Spieltag'!AJ31</f>
        <v>315</v>
      </c>
      <c r="AI31" s="35">
        <f>'17.Spieltag'!AK31</f>
        <v>1</v>
      </c>
      <c r="AJ31" s="30">
        <f t="shared" si="21"/>
        <v>360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'17.Spieltag'!AJ32</f>
        <v>315</v>
      </c>
      <c r="AI32" s="35">
        <f>'17.Spieltag'!AK32</f>
        <v>1</v>
      </c>
      <c r="AJ32" s="30">
        <f t="shared" si="21"/>
        <v>360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'17.Spieltag'!AJ33</f>
        <v>315</v>
      </c>
      <c r="AI33" s="35">
        <f>'17.Spieltag'!AK33</f>
        <v>1</v>
      </c>
      <c r="AJ33" s="30">
        <f t="shared" ref="AJ33" si="33">AG33+AH33</f>
        <v>360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'17.Spieltag'!AJ34</f>
        <v>315</v>
      </c>
      <c r="AI34" s="35">
        <f>'17.Spieltag'!AK34</f>
        <v>1</v>
      </c>
      <c r="AJ34" s="30">
        <f t="shared" ref="AJ34" si="45">AG34+AH34</f>
        <v>360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360</v>
      </c>
      <c r="AI11" s="35">
        <f>'18.Spieltag'!AK11</f>
        <v>1</v>
      </c>
      <c r="AJ11" s="30">
        <f t="shared" ref="AJ11" si="9">AG11+AH11</f>
        <v>405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189</v>
      </c>
      <c r="AI12" s="35">
        <f>'18.Spieltag'!AK12</f>
        <v>24</v>
      </c>
      <c r="AJ12" s="30">
        <f t="shared" ref="AJ12:AJ32" si="21">AG12+AH12</f>
        <v>234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360</v>
      </c>
      <c r="AI13" s="35">
        <f>'18.Spieltag'!AK13</f>
        <v>1</v>
      </c>
      <c r="AJ13" s="30">
        <f t="shared" si="21"/>
        <v>405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360</v>
      </c>
      <c r="AI14" s="35">
        <f>'18.Spieltag'!AK14</f>
        <v>1</v>
      </c>
      <c r="AJ14" s="30">
        <f t="shared" si="21"/>
        <v>405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360</v>
      </c>
      <c r="AI15" s="35">
        <f>'18.Spieltag'!AK15</f>
        <v>1</v>
      </c>
      <c r="AJ15" s="30">
        <f t="shared" si="21"/>
        <v>405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360</v>
      </c>
      <c r="AI16" s="35">
        <f>'18.Spieltag'!AK16</f>
        <v>1</v>
      </c>
      <c r="AJ16" s="30">
        <f t="shared" si="21"/>
        <v>405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360</v>
      </c>
      <c r="AI17" s="35">
        <f>'18.Spieltag'!AK17</f>
        <v>1</v>
      </c>
      <c r="AJ17" s="30">
        <f t="shared" si="21"/>
        <v>405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360</v>
      </c>
      <c r="AI18" s="35">
        <f>'18.Spieltag'!AK18</f>
        <v>1</v>
      </c>
      <c r="AJ18" s="30">
        <f t="shared" si="21"/>
        <v>405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360</v>
      </c>
      <c r="AI19" s="35">
        <f>'18.Spieltag'!AK19</f>
        <v>1</v>
      </c>
      <c r="AJ19" s="30">
        <f t="shared" si="21"/>
        <v>405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360</v>
      </c>
      <c r="AI20" s="35">
        <f>'18.Spieltag'!AK20</f>
        <v>1</v>
      </c>
      <c r="AJ20" s="30">
        <f t="shared" si="21"/>
        <v>405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360</v>
      </c>
      <c r="AI21" s="35">
        <f>'18.Spieltag'!AK21</f>
        <v>1</v>
      </c>
      <c r="AJ21" s="30">
        <f t="shared" si="21"/>
        <v>405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360</v>
      </c>
      <c r="AI22" s="35">
        <f>'18.Spieltag'!AK22</f>
        <v>1</v>
      </c>
      <c r="AJ22" s="30">
        <f t="shared" si="21"/>
        <v>405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360</v>
      </c>
      <c r="AI23" s="35">
        <f>'18.Spieltag'!AK23</f>
        <v>1</v>
      </c>
      <c r="AJ23" s="30">
        <f t="shared" si="21"/>
        <v>405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360</v>
      </c>
      <c r="AI24" s="35">
        <f>'18.Spieltag'!AK24</f>
        <v>1</v>
      </c>
      <c r="AJ24" s="30">
        <f t="shared" si="21"/>
        <v>405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360</v>
      </c>
      <c r="AI25" s="35">
        <f>'18.Spieltag'!AK25</f>
        <v>1</v>
      </c>
      <c r="AJ25" s="30">
        <f t="shared" si="21"/>
        <v>405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360</v>
      </c>
      <c r="AI26" s="35">
        <f>'18.Spieltag'!AK26</f>
        <v>1</v>
      </c>
      <c r="AJ26" s="30">
        <f t="shared" si="21"/>
        <v>405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360</v>
      </c>
      <c r="AI27" s="35">
        <f>'18.Spieltag'!AK27</f>
        <v>1</v>
      </c>
      <c r="AJ27" s="30">
        <f t="shared" si="21"/>
        <v>405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360</v>
      </c>
      <c r="AI28" s="35">
        <f>'18.Spieltag'!AK28</f>
        <v>1</v>
      </c>
      <c r="AJ28" s="30">
        <f t="shared" si="21"/>
        <v>405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360</v>
      </c>
      <c r="AI29" s="35">
        <f>'18.Spieltag'!AK29</f>
        <v>1</v>
      </c>
      <c r="AJ29" s="30">
        <f t="shared" si="21"/>
        <v>405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360</v>
      </c>
      <c r="AI30" s="35">
        <f>'18.Spieltag'!AK30</f>
        <v>1</v>
      </c>
      <c r="AJ30" s="30">
        <f t="shared" si="21"/>
        <v>405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360</v>
      </c>
      <c r="AI31" s="35">
        <f>'18.Spieltag'!AK31</f>
        <v>1</v>
      </c>
      <c r="AJ31" s="30">
        <f t="shared" si="21"/>
        <v>405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360</v>
      </c>
      <c r="AI32" s="35">
        <f>'18.Spieltag'!AK32</f>
        <v>1</v>
      </c>
      <c r="AJ32" s="30">
        <f t="shared" si="21"/>
        <v>405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360</v>
      </c>
      <c r="AI33" s="35">
        <f>'18.Spieltag'!AK33</f>
        <v>1</v>
      </c>
      <c r="AJ33" s="30">
        <f t="shared" ref="AJ33" si="33">AG33+AH33</f>
        <v>405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360</v>
      </c>
      <c r="AI34" s="35">
        <f>'18.Spieltag'!AK34</f>
        <v>1</v>
      </c>
      <c r="AJ34" s="30">
        <f t="shared" ref="AJ34" si="45">AG34+AH34</f>
        <v>405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405</v>
      </c>
      <c r="AI11" s="35">
        <f>'19.Spieltag'!AK11</f>
        <v>1</v>
      </c>
      <c r="AJ11" s="30">
        <f t="shared" ref="AJ11" si="9">AG11+AH11</f>
        <v>450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234</v>
      </c>
      <c r="AI12" s="35">
        <f>'19.Spieltag'!AK12</f>
        <v>24</v>
      </c>
      <c r="AJ12" s="30">
        <f t="shared" ref="AJ12:AJ32" si="21">AG12+AH12</f>
        <v>279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405</v>
      </c>
      <c r="AI13" s="35">
        <f>'19.Spieltag'!AK13</f>
        <v>1</v>
      </c>
      <c r="AJ13" s="30">
        <f t="shared" si="21"/>
        <v>450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405</v>
      </c>
      <c r="AI14" s="35">
        <f>'19.Spieltag'!AK14</f>
        <v>1</v>
      </c>
      <c r="AJ14" s="30">
        <f t="shared" si="21"/>
        <v>450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405</v>
      </c>
      <c r="AI15" s="35">
        <f>'19.Spieltag'!AK15</f>
        <v>1</v>
      </c>
      <c r="AJ15" s="30">
        <f t="shared" si="21"/>
        <v>450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405</v>
      </c>
      <c r="AI16" s="35">
        <f>'19.Spieltag'!AK16</f>
        <v>1</v>
      </c>
      <c r="AJ16" s="30">
        <f t="shared" si="21"/>
        <v>450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405</v>
      </c>
      <c r="AI17" s="35">
        <f>'19.Spieltag'!AK17</f>
        <v>1</v>
      </c>
      <c r="AJ17" s="30">
        <f t="shared" si="21"/>
        <v>450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405</v>
      </c>
      <c r="AI18" s="35">
        <f>'19.Spieltag'!AK18</f>
        <v>1</v>
      </c>
      <c r="AJ18" s="30">
        <f t="shared" si="21"/>
        <v>450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405</v>
      </c>
      <c r="AI19" s="35">
        <f>'19.Spieltag'!AK19</f>
        <v>1</v>
      </c>
      <c r="AJ19" s="30">
        <f t="shared" si="21"/>
        <v>450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405</v>
      </c>
      <c r="AI20" s="35">
        <f>'19.Spieltag'!AK20</f>
        <v>1</v>
      </c>
      <c r="AJ20" s="30">
        <f t="shared" si="21"/>
        <v>450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405</v>
      </c>
      <c r="AI21" s="35">
        <f>'19.Spieltag'!AK21</f>
        <v>1</v>
      </c>
      <c r="AJ21" s="30">
        <f t="shared" si="21"/>
        <v>450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405</v>
      </c>
      <c r="AI22" s="35">
        <f>'19.Spieltag'!AK22</f>
        <v>1</v>
      </c>
      <c r="AJ22" s="30">
        <f t="shared" si="21"/>
        <v>450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405</v>
      </c>
      <c r="AI23" s="35">
        <f>'19.Spieltag'!AK23</f>
        <v>1</v>
      </c>
      <c r="AJ23" s="30">
        <f t="shared" si="21"/>
        <v>450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405</v>
      </c>
      <c r="AI24" s="35">
        <f>'19.Spieltag'!AK24</f>
        <v>1</v>
      </c>
      <c r="AJ24" s="30">
        <f t="shared" si="21"/>
        <v>450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405</v>
      </c>
      <c r="AI25" s="35">
        <f>'19.Spieltag'!AK25</f>
        <v>1</v>
      </c>
      <c r="AJ25" s="30">
        <f t="shared" si="21"/>
        <v>450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405</v>
      </c>
      <c r="AI26" s="35">
        <f>'19.Spieltag'!AK26</f>
        <v>1</v>
      </c>
      <c r="AJ26" s="30">
        <f t="shared" si="21"/>
        <v>450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405</v>
      </c>
      <c r="AI27" s="35">
        <f>'19.Spieltag'!AK27</f>
        <v>1</v>
      </c>
      <c r="AJ27" s="30">
        <f t="shared" si="21"/>
        <v>450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405</v>
      </c>
      <c r="AI28" s="35">
        <f>'19.Spieltag'!AK28</f>
        <v>1</v>
      </c>
      <c r="AJ28" s="30">
        <f t="shared" si="21"/>
        <v>450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405</v>
      </c>
      <c r="AI29" s="35">
        <f>'19.Spieltag'!AK29</f>
        <v>1</v>
      </c>
      <c r="AJ29" s="30">
        <f t="shared" si="21"/>
        <v>450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405</v>
      </c>
      <c r="AI30" s="35">
        <f>'19.Spieltag'!AK30</f>
        <v>1</v>
      </c>
      <c r="AJ30" s="30">
        <f t="shared" si="21"/>
        <v>450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405</v>
      </c>
      <c r="AI31" s="35">
        <f>'19.Spieltag'!AK31</f>
        <v>1</v>
      </c>
      <c r="AJ31" s="30">
        <f t="shared" si="21"/>
        <v>450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405</v>
      </c>
      <c r="AI32" s="35">
        <f>'19.Spieltag'!AK32</f>
        <v>1</v>
      </c>
      <c r="AJ32" s="30">
        <f t="shared" si="21"/>
        <v>450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405</v>
      </c>
      <c r="AI33" s="35">
        <f>'19.Spieltag'!AK33</f>
        <v>1</v>
      </c>
      <c r="AJ33" s="30">
        <f t="shared" ref="AJ33" si="33">AG33+AH33</f>
        <v>450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405</v>
      </c>
      <c r="AI34" s="35">
        <f>'19.Spieltag'!AK34</f>
        <v>1</v>
      </c>
      <c r="AJ34" s="30">
        <f t="shared" ref="AJ34" si="45">AG34+AH34</f>
        <v>450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450</v>
      </c>
      <c r="AI11" s="35">
        <f>'20.Spieltag'!AK11</f>
        <v>1</v>
      </c>
      <c r="AJ11" s="30">
        <f t="shared" ref="AJ11" si="9">AG11+AH11</f>
        <v>495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279</v>
      </c>
      <c r="AI12" s="35">
        <f>'20.Spieltag'!AK12</f>
        <v>24</v>
      </c>
      <c r="AJ12" s="30">
        <f t="shared" ref="AJ12:AJ32" si="21">AG12+AH12</f>
        <v>324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450</v>
      </c>
      <c r="AI13" s="35">
        <f>'20.Spieltag'!AK13</f>
        <v>1</v>
      </c>
      <c r="AJ13" s="30">
        <f t="shared" si="21"/>
        <v>495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450</v>
      </c>
      <c r="AI14" s="35">
        <f>'20.Spieltag'!AK14</f>
        <v>1</v>
      </c>
      <c r="AJ14" s="30">
        <f t="shared" si="21"/>
        <v>495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450</v>
      </c>
      <c r="AI15" s="35">
        <f>'20.Spieltag'!AK15</f>
        <v>1</v>
      </c>
      <c r="AJ15" s="30">
        <f t="shared" si="21"/>
        <v>495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450</v>
      </c>
      <c r="AI16" s="35">
        <f>'20.Spieltag'!AK16</f>
        <v>1</v>
      </c>
      <c r="AJ16" s="30">
        <f t="shared" si="21"/>
        <v>495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450</v>
      </c>
      <c r="AI17" s="35">
        <f>'20.Spieltag'!AK17</f>
        <v>1</v>
      </c>
      <c r="AJ17" s="30">
        <f t="shared" si="21"/>
        <v>495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450</v>
      </c>
      <c r="AI18" s="35">
        <f>'20.Spieltag'!AK18</f>
        <v>1</v>
      </c>
      <c r="AJ18" s="30">
        <f t="shared" si="21"/>
        <v>495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450</v>
      </c>
      <c r="AI19" s="35">
        <f>'20.Spieltag'!AK19</f>
        <v>1</v>
      </c>
      <c r="AJ19" s="30">
        <f t="shared" si="21"/>
        <v>495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450</v>
      </c>
      <c r="AI20" s="35">
        <f>'20.Spieltag'!AK20</f>
        <v>1</v>
      </c>
      <c r="AJ20" s="30">
        <f t="shared" si="21"/>
        <v>495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450</v>
      </c>
      <c r="AI21" s="35">
        <f>'20.Spieltag'!AK21</f>
        <v>1</v>
      </c>
      <c r="AJ21" s="30">
        <f t="shared" si="21"/>
        <v>495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450</v>
      </c>
      <c r="AI22" s="35">
        <f>'20.Spieltag'!AK22</f>
        <v>1</v>
      </c>
      <c r="AJ22" s="30">
        <f t="shared" si="21"/>
        <v>495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450</v>
      </c>
      <c r="AI23" s="35">
        <f>'20.Spieltag'!AK23</f>
        <v>1</v>
      </c>
      <c r="AJ23" s="30">
        <f t="shared" si="21"/>
        <v>495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450</v>
      </c>
      <c r="AI24" s="35">
        <f>'20.Spieltag'!AK24</f>
        <v>1</v>
      </c>
      <c r="AJ24" s="30">
        <f t="shared" si="21"/>
        <v>495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450</v>
      </c>
      <c r="AI25" s="35">
        <f>'20.Spieltag'!AK25</f>
        <v>1</v>
      </c>
      <c r="AJ25" s="30">
        <f t="shared" si="21"/>
        <v>495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450</v>
      </c>
      <c r="AI26" s="35">
        <f>'20.Spieltag'!AK26</f>
        <v>1</v>
      </c>
      <c r="AJ26" s="30">
        <f t="shared" si="21"/>
        <v>495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450</v>
      </c>
      <c r="AI27" s="35">
        <f>'20.Spieltag'!AK27</f>
        <v>1</v>
      </c>
      <c r="AJ27" s="30">
        <f t="shared" si="21"/>
        <v>495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450</v>
      </c>
      <c r="AI28" s="35">
        <f>'20.Spieltag'!AK28</f>
        <v>1</v>
      </c>
      <c r="AJ28" s="30">
        <f t="shared" si="21"/>
        <v>495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450</v>
      </c>
      <c r="AI29" s="35">
        <f>'20.Spieltag'!AK29</f>
        <v>1</v>
      </c>
      <c r="AJ29" s="30">
        <f t="shared" si="21"/>
        <v>495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450</v>
      </c>
      <c r="AI30" s="35">
        <f>'20.Spieltag'!AK30</f>
        <v>1</v>
      </c>
      <c r="AJ30" s="30">
        <f t="shared" si="21"/>
        <v>495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450</v>
      </c>
      <c r="AI31" s="35">
        <f>'20.Spieltag'!AK31</f>
        <v>1</v>
      </c>
      <c r="AJ31" s="30">
        <f t="shared" si="21"/>
        <v>495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450</v>
      </c>
      <c r="AI32" s="35">
        <f>'20.Spieltag'!AK32</f>
        <v>1</v>
      </c>
      <c r="AJ32" s="30">
        <f t="shared" si="21"/>
        <v>495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450</v>
      </c>
      <c r="AI33" s="35">
        <f>'20.Spieltag'!AK33</f>
        <v>1</v>
      </c>
      <c r="AJ33" s="30">
        <f t="shared" ref="AJ33" si="33">AG33+AH33</f>
        <v>495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450</v>
      </c>
      <c r="AI34" s="35">
        <f>'20.Spieltag'!AK34</f>
        <v>1</v>
      </c>
      <c r="AJ34" s="30">
        <f t="shared" ref="AJ34" si="45">AG34+AH34</f>
        <v>495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topLeftCell="A21" workbookViewId="0">
      <selection activeCell="AI34" sqref="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495</v>
      </c>
      <c r="AI11" s="35">
        <f>'21.Spieltag'!AK11</f>
        <v>1</v>
      </c>
      <c r="AJ11" s="30">
        <f t="shared" ref="AJ11" si="9">AG11+AH11</f>
        <v>540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324</v>
      </c>
      <c r="AI12" s="35">
        <f>'21.Spieltag'!AK12</f>
        <v>24</v>
      </c>
      <c r="AJ12" s="30">
        <f t="shared" ref="AJ12:AJ32" si="21">AG12+AH12</f>
        <v>369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495</v>
      </c>
      <c r="AI13" s="35">
        <f>'21.Spieltag'!AK13</f>
        <v>1</v>
      </c>
      <c r="AJ13" s="30">
        <f t="shared" si="21"/>
        <v>540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495</v>
      </c>
      <c r="AI14" s="35">
        <f>'21.Spieltag'!AK14</f>
        <v>1</v>
      </c>
      <c r="AJ14" s="30">
        <f t="shared" si="21"/>
        <v>540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495</v>
      </c>
      <c r="AI15" s="35">
        <f>'21.Spieltag'!AK15</f>
        <v>1</v>
      </c>
      <c r="AJ15" s="30">
        <f t="shared" si="21"/>
        <v>540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495</v>
      </c>
      <c r="AI16" s="35">
        <f>'21.Spieltag'!AK16</f>
        <v>1</v>
      </c>
      <c r="AJ16" s="30">
        <f t="shared" si="21"/>
        <v>540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495</v>
      </c>
      <c r="AI17" s="35">
        <f>'21.Spieltag'!AK17</f>
        <v>1</v>
      </c>
      <c r="AJ17" s="30">
        <f t="shared" si="21"/>
        <v>540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495</v>
      </c>
      <c r="AI18" s="35">
        <f>'21.Spieltag'!AK18</f>
        <v>1</v>
      </c>
      <c r="AJ18" s="30">
        <f t="shared" si="21"/>
        <v>540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495</v>
      </c>
      <c r="AI19" s="35">
        <f>'21.Spieltag'!AK19</f>
        <v>1</v>
      </c>
      <c r="AJ19" s="30">
        <f t="shared" si="21"/>
        <v>540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495</v>
      </c>
      <c r="AI20" s="35">
        <f>'21.Spieltag'!AK20</f>
        <v>1</v>
      </c>
      <c r="AJ20" s="30">
        <f t="shared" si="21"/>
        <v>540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495</v>
      </c>
      <c r="AI21" s="35">
        <f>'21.Spieltag'!AK21</f>
        <v>1</v>
      </c>
      <c r="AJ21" s="30">
        <f t="shared" si="21"/>
        <v>540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495</v>
      </c>
      <c r="AI22" s="35">
        <f>'21.Spieltag'!AK22</f>
        <v>1</v>
      </c>
      <c r="AJ22" s="30">
        <f t="shared" si="21"/>
        <v>540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495</v>
      </c>
      <c r="AI23" s="35">
        <f>'21.Spieltag'!AK23</f>
        <v>1</v>
      </c>
      <c r="AJ23" s="30">
        <f t="shared" si="21"/>
        <v>540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495</v>
      </c>
      <c r="AI24" s="35">
        <f>'21.Spieltag'!AK24</f>
        <v>1</v>
      </c>
      <c r="AJ24" s="30">
        <f t="shared" si="21"/>
        <v>540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495</v>
      </c>
      <c r="AI25" s="35">
        <f>'21.Spieltag'!AK25</f>
        <v>1</v>
      </c>
      <c r="AJ25" s="30">
        <f t="shared" si="21"/>
        <v>540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495</v>
      </c>
      <c r="AI26" s="35">
        <f>'21.Spieltag'!AK26</f>
        <v>1</v>
      </c>
      <c r="AJ26" s="30">
        <f t="shared" si="21"/>
        <v>540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495</v>
      </c>
      <c r="AI27" s="35">
        <f>'21.Spieltag'!AK27</f>
        <v>1</v>
      </c>
      <c r="AJ27" s="30">
        <f t="shared" si="21"/>
        <v>540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495</v>
      </c>
      <c r="AI28" s="35">
        <f>'21.Spieltag'!AK28</f>
        <v>1</v>
      </c>
      <c r="AJ28" s="30">
        <f t="shared" si="21"/>
        <v>540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495</v>
      </c>
      <c r="AI29" s="35">
        <f>'21.Spieltag'!AK29</f>
        <v>1</v>
      </c>
      <c r="AJ29" s="30">
        <f t="shared" si="21"/>
        <v>540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495</v>
      </c>
      <c r="AI30" s="35">
        <f>'21.Spieltag'!AK30</f>
        <v>1</v>
      </c>
      <c r="AJ30" s="30">
        <f t="shared" si="21"/>
        <v>540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495</v>
      </c>
      <c r="AI31" s="35">
        <f>'21.Spieltag'!AK31</f>
        <v>1</v>
      </c>
      <c r="AJ31" s="30">
        <f t="shared" si="21"/>
        <v>540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495</v>
      </c>
      <c r="AI32" s="35">
        <f>'21.Spieltag'!AK32</f>
        <v>1</v>
      </c>
      <c r="AJ32" s="30">
        <f t="shared" si="21"/>
        <v>540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495</v>
      </c>
      <c r="AI33" s="35">
        <f>'21.Spieltag'!AK33</f>
        <v>1</v>
      </c>
      <c r="AJ33" s="30">
        <f t="shared" ref="AJ33" si="33">AG33+AH33</f>
        <v>540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495</v>
      </c>
      <c r="AI34" s="35">
        <f>'21.Spieltag'!AK34</f>
        <v>1</v>
      </c>
      <c r="AJ34" s="30">
        <f t="shared" ref="AJ34" si="45">AG34+AH34</f>
        <v>540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540</v>
      </c>
      <c r="AI11" s="35">
        <f>'22.Spieltag'!AK11</f>
        <v>1</v>
      </c>
      <c r="AJ11" s="30">
        <f t="shared" ref="AJ11" si="9">AG11+AH11</f>
        <v>585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369</v>
      </c>
      <c r="AI12" s="35">
        <f>'22.Spieltag'!AK12</f>
        <v>24</v>
      </c>
      <c r="AJ12" s="30">
        <f t="shared" ref="AJ12:AJ32" si="21">AG12+AH12</f>
        <v>414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540</v>
      </c>
      <c r="AI13" s="35">
        <f>'22.Spieltag'!AK13</f>
        <v>1</v>
      </c>
      <c r="AJ13" s="30">
        <f t="shared" si="21"/>
        <v>585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540</v>
      </c>
      <c r="AI14" s="35">
        <f>'22.Spieltag'!AK14</f>
        <v>1</v>
      </c>
      <c r="AJ14" s="30">
        <f t="shared" si="21"/>
        <v>585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540</v>
      </c>
      <c r="AI15" s="35">
        <f>'22.Spieltag'!AK15</f>
        <v>1</v>
      </c>
      <c r="AJ15" s="30">
        <f t="shared" si="21"/>
        <v>585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540</v>
      </c>
      <c r="AI16" s="35">
        <f>'22.Spieltag'!AK16</f>
        <v>1</v>
      </c>
      <c r="AJ16" s="30">
        <f t="shared" si="21"/>
        <v>585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540</v>
      </c>
      <c r="AI17" s="35">
        <f>'22.Spieltag'!AK17</f>
        <v>1</v>
      </c>
      <c r="AJ17" s="30">
        <f t="shared" si="21"/>
        <v>585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540</v>
      </c>
      <c r="AI18" s="35">
        <f>'22.Spieltag'!AK18</f>
        <v>1</v>
      </c>
      <c r="AJ18" s="30">
        <f t="shared" si="21"/>
        <v>585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540</v>
      </c>
      <c r="AI19" s="35">
        <f>'22.Spieltag'!AK19</f>
        <v>1</v>
      </c>
      <c r="AJ19" s="30">
        <f t="shared" si="21"/>
        <v>585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540</v>
      </c>
      <c r="AI20" s="35">
        <f>'22.Spieltag'!AK20</f>
        <v>1</v>
      </c>
      <c r="AJ20" s="30">
        <f t="shared" si="21"/>
        <v>585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540</v>
      </c>
      <c r="AI21" s="35">
        <f>'22.Spieltag'!AK21</f>
        <v>1</v>
      </c>
      <c r="AJ21" s="30">
        <f t="shared" si="21"/>
        <v>585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540</v>
      </c>
      <c r="AI22" s="35">
        <f>'22.Spieltag'!AK22</f>
        <v>1</v>
      </c>
      <c r="AJ22" s="30">
        <f t="shared" si="21"/>
        <v>585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540</v>
      </c>
      <c r="AI23" s="35">
        <f>'22.Spieltag'!AK23</f>
        <v>1</v>
      </c>
      <c r="AJ23" s="30">
        <f t="shared" si="21"/>
        <v>585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540</v>
      </c>
      <c r="AI24" s="35">
        <f>'22.Spieltag'!AK24</f>
        <v>1</v>
      </c>
      <c r="AJ24" s="30">
        <f t="shared" si="21"/>
        <v>585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540</v>
      </c>
      <c r="AI25" s="35">
        <f>'22.Spieltag'!AK25</f>
        <v>1</v>
      </c>
      <c r="AJ25" s="30">
        <f t="shared" si="21"/>
        <v>585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540</v>
      </c>
      <c r="AI26" s="35">
        <f>'22.Spieltag'!AK26</f>
        <v>1</v>
      </c>
      <c r="AJ26" s="30">
        <f t="shared" si="21"/>
        <v>585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540</v>
      </c>
      <c r="AI27" s="35">
        <f>'22.Spieltag'!AK27</f>
        <v>1</v>
      </c>
      <c r="AJ27" s="30">
        <f t="shared" si="21"/>
        <v>585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540</v>
      </c>
      <c r="AI28" s="35">
        <f>'22.Spieltag'!AK28</f>
        <v>1</v>
      </c>
      <c r="AJ28" s="30">
        <f t="shared" si="21"/>
        <v>585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540</v>
      </c>
      <c r="AI29" s="35">
        <f>'22.Spieltag'!AK29</f>
        <v>1</v>
      </c>
      <c r="AJ29" s="30">
        <f t="shared" si="21"/>
        <v>585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540</v>
      </c>
      <c r="AI30" s="35">
        <f>'22.Spieltag'!AK30</f>
        <v>1</v>
      </c>
      <c r="AJ30" s="30">
        <f t="shared" si="21"/>
        <v>585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540</v>
      </c>
      <c r="AI31" s="35">
        <f>'22.Spieltag'!AK31</f>
        <v>1</v>
      </c>
      <c r="AJ31" s="30">
        <f t="shared" si="21"/>
        <v>585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540</v>
      </c>
      <c r="AI32" s="35">
        <f>'22.Spieltag'!AK32</f>
        <v>1</v>
      </c>
      <c r="AJ32" s="30">
        <f t="shared" si="21"/>
        <v>585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540</v>
      </c>
      <c r="AI33" s="35">
        <f>'22.Spieltag'!AK33</f>
        <v>1</v>
      </c>
      <c r="AJ33" s="30">
        <f t="shared" ref="AJ33" si="33">AG33+AH33</f>
        <v>585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540</v>
      </c>
      <c r="AI34" s="35">
        <f>'22.Spieltag'!AK34</f>
        <v>1</v>
      </c>
      <c r="AJ34" s="30">
        <f t="shared" ref="AJ34" si="45">AG34+AH34</f>
        <v>585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topLeftCell="A22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585</v>
      </c>
      <c r="AI11" s="35">
        <f>'23.Spieltag'!AK11</f>
        <v>1</v>
      </c>
      <c r="AJ11" s="30">
        <f t="shared" ref="AJ11" si="9">AG11+AH11</f>
        <v>630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414</v>
      </c>
      <c r="AI12" s="35">
        <f>'23.Spieltag'!AK12</f>
        <v>24</v>
      </c>
      <c r="AJ12" s="30">
        <f t="shared" ref="AJ12:AJ32" si="21">AG12+AH12</f>
        <v>459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585</v>
      </c>
      <c r="AI13" s="35">
        <f>'23.Spieltag'!AK13</f>
        <v>1</v>
      </c>
      <c r="AJ13" s="30">
        <f t="shared" si="21"/>
        <v>630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585</v>
      </c>
      <c r="AI14" s="35">
        <f>'23.Spieltag'!AK14</f>
        <v>1</v>
      </c>
      <c r="AJ14" s="30">
        <f t="shared" si="21"/>
        <v>630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585</v>
      </c>
      <c r="AI15" s="35">
        <f>'23.Spieltag'!AK15</f>
        <v>1</v>
      </c>
      <c r="AJ15" s="30">
        <f t="shared" si="21"/>
        <v>630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585</v>
      </c>
      <c r="AI16" s="35">
        <f>'23.Spieltag'!AK16</f>
        <v>1</v>
      </c>
      <c r="AJ16" s="30">
        <f t="shared" si="21"/>
        <v>630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585</v>
      </c>
      <c r="AI17" s="35">
        <f>'23.Spieltag'!AK17</f>
        <v>1</v>
      </c>
      <c r="AJ17" s="30">
        <f t="shared" si="21"/>
        <v>630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585</v>
      </c>
      <c r="AI18" s="35">
        <f>'23.Spieltag'!AK18</f>
        <v>1</v>
      </c>
      <c r="AJ18" s="30">
        <f t="shared" si="21"/>
        <v>630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585</v>
      </c>
      <c r="AI19" s="35">
        <f>'23.Spieltag'!AK19</f>
        <v>1</v>
      </c>
      <c r="AJ19" s="30">
        <f t="shared" si="21"/>
        <v>630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585</v>
      </c>
      <c r="AI20" s="35">
        <f>'23.Spieltag'!AK20</f>
        <v>1</v>
      </c>
      <c r="AJ20" s="30">
        <f t="shared" si="21"/>
        <v>630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585</v>
      </c>
      <c r="AI21" s="35">
        <f>'23.Spieltag'!AK21</f>
        <v>1</v>
      </c>
      <c r="AJ21" s="30">
        <f t="shared" si="21"/>
        <v>630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585</v>
      </c>
      <c r="AI22" s="35">
        <f>'23.Spieltag'!AK22</f>
        <v>1</v>
      </c>
      <c r="AJ22" s="30">
        <f t="shared" si="21"/>
        <v>630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585</v>
      </c>
      <c r="AI23" s="35">
        <f>'23.Spieltag'!AK23</f>
        <v>1</v>
      </c>
      <c r="AJ23" s="30">
        <f t="shared" si="21"/>
        <v>630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585</v>
      </c>
      <c r="AI24" s="35">
        <f>'23.Spieltag'!AK24</f>
        <v>1</v>
      </c>
      <c r="AJ24" s="30">
        <f t="shared" si="21"/>
        <v>630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585</v>
      </c>
      <c r="AI25" s="35">
        <f>'23.Spieltag'!AK25</f>
        <v>1</v>
      </c>
      <c r="AJ25" s="30">
        <f t="shared" si="21"/>
        <v>630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585</v>
      </c>
      <c r="AI26" s="35">
        <f>'23.Spieltag'!AK26</f>
        <v>1</v>
      </c>
      <c r="AJ26" s="30">
        <f t="shared" si="21"/>
        <v>630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585</v>
      </c>
      <c r="AI27" s="35">
        <f>'23.Spieltag'!AK27</f>
        <v>1</v>
      </c>
      <c r="AJ27" s="30">
        <f t="shared" si="21"/>
        <v>630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585</v>
      </c>
      <c r="AI28" s="35">
        <f>'23.Spieltag'!AK28</f>
        <v>1</v>
      </c>
      <c r="AJ28" s="30">
        <f t="shared" si="21"/>
        <v>630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585</v>
      </c>
      <c r="AI29" s="35">
        <f>'23.Spieltag'!AK29</f>
        <v>1</v>
      </c>
      <c r="AJ29" s="30">
        <f t="shared" si="21"/>
        <v>630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585</v>
      </c>
      <c r="AI30" s="35">
        <f>'23.Spieltag'!AK30</f>
        <v>1</v>
      </c>
      <c r="AJ30" s="30">
        <f t="shared" si="21"/>
        <v>630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585</v>
      </c>
      <c r="AI31" s="35">
        <f>'23.Spieltag'!AK31</f>
        <v>1</v>
      </c>
      <c r="AJ31" s="30">
        <f t="shared" si="21"/>
        <v>630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585</v>
      </c>
      <c r="AI32" s="35">
        <f>'23.Spieltag'!AK32</f>
        <v>1</v>
      </c>
      <c r="AJ32" s="30">
        <f t="shared" si="21"/>
        <v>630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585</v>
      </c>
      <c r="AI33" s="35">
        <f>'23.Spieltag'!AK33</f>
        <v>1</v>
      </c>
      <c r="AJ33" s="30">
        <f t="shared" ref="AJ33" si="33">AG33+AH33</f>
        <v>630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585</v>
      </c>
      <c r="AI34" s="35">
        <f>'23.Spieltag'!AK34</f>
        <v>1</v>
      </c>
      <c r="AJ34" s="30">
        <f t="shared" ref="AJ34" si="45">AG34+AH34</f>
        <v>630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630</v>
      </c>
      <c r="AI11" s="35">
        <f>'24.Spieltag'!AK11</f>
        <v>1</v>
      </c>
      <c r="AJ11" s="30">
        <f t="shared" ref="AJ11" si="9">AG11+AH11</f>
        <v>675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459</v>
      </c>
      <c r="AI12" s="35">
        <f>'24.Spieltag'!AK12</f>
        <v>24</v>
      </c>
      <c r="AJ12" s="30">
        <f t="shared" ref="AJ12:AJ32" si="21">AG12+AH12</f>
        <v>504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630</v>
      </c>
      <c r="AI13" s="35">
        <f>'24.Spieltag'!AK13</f>
        <v>1</v>
      </c>
      <c r="AJ13" s="30">
        <f t="shared" si="21"/>
        <v>675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630</v>
      </c>
      <c r="AI14" s="35">
        <f>'24.Spieltag'!AK14</f>
        <v>1</v>
      </c>
      <c r="AJ14" s="30">
        <f t="shared" si="21"/>
        <v>675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630</v>
      </c>
      <c r="AI15" s="35">
        <f>'24.Spieltag'!AK15</f>
        <v>1</v>
      </c>
      <c r="AJ15" s="30">
        <f t="shared" si="21"/>
        <v>675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630</v>
      </c>
      <c r="AI16" s="35">
        <f>'24.Spieltag'!AK16</f>
        <v>1</v>
      </c>
      <c r="AJ16" s="30">
        <f t="shared" si="21"/>
        <v>675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630</v>
      </c>
      <c r="AI17" s="35">
        <f>'24.Spieltag'!AK17</f>
        <v>1</v>
      </c>
      <c r="AJ17" s="30">
        <f t="shared" si="21"/>
        <v>675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630</v>
      </c>
      <c r="AI18" s="35">
        <f>'24.Spieltag'!AK18</f>
        <v>1</v>
      </c>
      <c r="AJ18" s="30">
        <f t="shared" si="21"/>
        <v>675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630</v>
      </c>
      <c r="AI19" s="35">
        <f>'24.Spieltag'!AK19</f>
        <v>1</v>
      </c>
      <c r="AJ19" s="30">
        <f t="shared" si="21"/>
        <v>675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630</v>
      </c>
      <c r="AI20" s="35">
        <f>'24.Spieltag'!AK20</f>
        <v>1</v>
      </c>
      <c r="AJ20" s="30">
        <f t="shared" si="21"/>
        <v>675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630</v>
      </c>
      <c r="AI21" s="35">
        <f>'24.Spieltag'!AK21</f>
        <v>1</v>
      </c>
      <c r="AJ21" s="30">
        <f t="shared" si="21"/>
        <v>675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630</v>
      </c>
      <c r="AI22" s="35">
        <f>'24.Spieltag'!AK22</f>
        <v>1</v>
      </c>
      <c r="AJ22" s="30">
        <f t="shared" si="21"/>
        <v>675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630</v>
      </c>
      <c r="AI23" s="35">
        <f>'24.Spieltag'!AK23</f>
        <v>1</v>
      </c>
      <c r="AJ23" s="30">
        <f t="shared" si="21"/>
        <v>675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630</v>
      </c>
      <c r="AI24" s="35">
        <f>'24.Spieltag'!AK24</f>
        <v>1</v>
      </c>
      <c r="AJ24" s="30">
        <f t="shared" si="21"/>
        <v>675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630</v>
      </c>
      <c r="AI25" s="35">
        <f>'24.Spieltag'!AK25</f>
        <v>1</v>
      </c>
      <c r="AJ25" s="30">
        <f t="shared" si="21"/>
        <v>675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630</v>
      </c>
      <c r="AI26" s="35">
        <f>'24.Spieltag'!AK26</f>
        <v>1</v>
      </c>
      <c r="AJ26" s="30">
        <f t="shared" si="21"/>
        <v>675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630</v>
      </c>
      <c r="AI27" s="35">
        <f>'24.Spieltag'!AK27</f>
        <v>1</v>
      </c>
      <c r="AJ27" s="30">
        <f t="shared" si="21"/>
        <v>675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630</v>
      </c>
      <c r="AI28" s="35">
        <f>'24.Spieltag'!AK28</f>
        <v>1</v>
      </c>
      <c r="AJ28" s="30">
        <f t="shared" si="21"/>
        <v>675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630</v>
      </c>
      <c r="AI29" s="35">
        <f>'24.Spieltag'!AK29</f>
        <v>1</v>
      </c>
      <c r="AJ29" s="30">
        <f t="shared" si="21"/>
        <v>675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630</v>
      </c>
      <c r="AI30" s="35">
        <f>'24.Spieltag'!AK30</f>
        <v>1</v>
      </c>
      <c r="AJ30" s="30">
        <f t="shared" si="21"/>
        <v>675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630</v>
      </c>
      <c r="AI31" s="35">
        <f>'24.Spieltag'!AK31</f>
        <v>1</v>
      </c>
      <c r="AJ31" s="30">
        <f t="shared" si="21"/>
        <v>675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630</v>
      </c>
      <c r="AI32" s="35">
        <f>'24.Spieltag'!AK32</f>
        <v>1</v>
      </c>
      <c r="AJ32" s="30">
        <f t="shared" si="21"/>
        <v>675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630</v>
      </c>
      <c r="AI33" s="35">
        <f>'24.Spieltag'!AK33</f>
        <v>1</v>
      </c>
      <c r="AJ33" s="30">
        <f t="shared" ref="AJ33" si="33">AG33+AH33</f>
        <v>675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630</v>
      </c>
      <c r="AI34" s="35">
        <f>'24.Spieltag'!AK34</f>
        <v>1</v>
      </c>
      <c r="AJ34" s="30">
        <f t="shared" ref="AJ34" si="45">AG34+AH34</f>
        <v>675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675</v>
      </c>
      <c r="AI11" s="35">
        <f>'25.Spieltag'!AK11</f>
        <v>1</v>
      </c>
      <c r="AJ11" s="30">
        <f t="shared" ref="AJ11" si="9">AG11+AH11</f>
        <v>720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504</v>
      </c>
      <c r="AI12" s="35">
        <f>'25.Spieltag'!AK12</f>
        <v>24</v>
      </c>
      <c r="AJ12" s="30">
        <f t="shared" ref="AJ12:AJ32" si="21">AG12+AH12</f>
        <v>549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675</v>
      </c>
      <c r="AI13" s="35">
        <f>'25.Spieltag'!AK13</f>
        <v>1</v>
      </c>
      <c r="AJ13" s="30">
        <f t="shared" si="21"/>
        <v>720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675</v>
      </c>
      <c r="AI14" s="35">
        <f>'25.Spieltag'!AK14</f>
        <v>1</v>
      </c>
      <c r="AJ14" s="30">
        <f t="shared" si="21"/>
        <v>720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675</v>
      </c>
      <c r="AI15" s="35">
        <f>'25.Spieltag'!AK15</f>
        <v>1</v>
      </c>
      <c r="AJ15" s="30">
        <f t="shared" si="21"/>
        <v>720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675</v>
      </c>
      <c r="AI16" s="35">
        <f>'25.Spieltag'!AK16</f>
        <v>1</v>
      </c>
      <c r="AJ16" s="30">
        <f t="shared" si="21"/>
        <v>720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675</v>
      </c>
      <c r="AI17" s="35">
        <f>'25.Spieltag'!AK17</f>
        <v>1</v>
      </c>
      <c r="AJ17" s="30">
        <f t="shared" si="21"/>
        <v>720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675</v>
      </c>
      <c r="AI18" s="35">
        <f>'25.Spieltag'!AK18</f>
        <v>1</v>
      </c>
      <c r="AJ18" s="30">
        <f t="shared" si="21"/>
        <v>720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675</v>
      </c>
      <c r="AI19" s="35">
        <f>'25.Spieltag'!AK19</f>
        <v>1</v>
      </c>
      <c r="AJ19" s="30">
        <f t="shared" si="21"/>
        <v>720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675</v>
      </c>
      <c r="AI20" s="35">
        <f>'25.Spieltag'!AK20</f>
        <v>1</v>
      </c>
      <c r="AJ20" s="30">
        <f t="shared" si="21"/>
        <v>720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675</v>
      </c>
      <c r="AI21" s="35">
        <f>'25.Spieltag'!AK21</f>
        <v>1</v>
      </c>
      <c r="AJ21" s="30">
        <f t="shared" si="21"/>
        <v>720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675</v>
      </c>
      <c r="AI22" s="35">
        <f>'25.Spieltag'!AK22</f>
        <v>1</v>
      </c>
      <c r="AJ22" s="30">
        <f t="shared" si="21"/>
        <v>720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675</v>
      </c>
      <c r="AI23" s="35">
        <f>'25.Spieltag'!AK23</f>
        <v>1</v>
      </c>
      <c r="AJ23" s="30">
        <f t="shared" si="21"/>
        <v>720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675</v>
      </c>
      <c r="AI24" s="35">
        <f>'25.Spieltag'!AK24</f>
        <v>1</v>
      </c>
      <c r="AJ24" s="30">
        <f t="shared" si="21"/>
        <v>720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675</v>
      </c>
      <c r="AI25" s="35">
        <f>'25.Spieltag'!AK25</f>
        <v>1</v>
      </c>
      <c r="AJ25" s="30">
        <f t="shared" si="21"/>
        <v>720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675</v>
      </c>
      <c r="AI26" s="35">
        <f>'25.Spieltag'!AK26</f>
        <v>1</v>
      </c>
      <c r="AJ26" s="30">
        <f t="shared" si="21"/>
        <v>720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675</v>
      </c>
      <c r="AI27" s="35">
        <f>'25.Spieltag'!AK27</f>
        <v>1</v>
      </c>
      <c r="AJ27" s="30">
        <f t="shared" si="21"/>
        <v>720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675</v>
      </c>
      <c r="AI28" s="35">
        <f>'25.Spieltag'!AK28</f>
        <v>1</v>
      </c>
      <c r="AJ28" s="30">
        <f t="shared" si="21"/>
        <v>720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675</v>
      </c>
      <c r="AI29" s="35">
        <f>'25.Spieltag'!AK29</f>
        <v>1</v>
      </c>
      <c r="AJ29" s="30">
        <f t="shared" si="21"/>
        <v>720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675</v>
      </c>
      <c r="AI30" s="35">
        <f>'25.Spieltag'!AK30</f>
        <v>1</v>
      </c>
      <c r="AJ30" s="30">
        <f t="shared" si="21"/>
        <v>720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675</v>
      </c>
      <c r="AI31" s="35">
        <f>'25.Spieltag'!AK31</f>
        <v>1</v>
      </c>
      <c r="AJ31" s="30">
        <f t="shared" si="21"/>
        <v>720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675</v>
      </c>
      <c r="AI32" s="35">
        <f>'25.Spieltag'!AK32</f>
        <v>1</v>
      </c>
      <c r="AJ32" s="30">
        <f t="shared" si="21"/>
        <v>720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675</v>
      </c>
      <c r="AI33" s="35">
        <f>'25.Spieltag'!AK33</f>
        <v>1</v>
      </c>
      <c r="AJ33" s="30">
        <f t="shared" ref="AJ33" si="33">AG33+AH33</f>
        <v>720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675</v>
      </c>
      <c r="AI34" s="35">
        <f>'25.Spieltag'!AK34</f>
        <v>1</v>
      </c>
      <c r="AJ34" s="30">
        <f t="shared" ref="AJ34" si="45">AG34+AH34</f>
        <v>720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9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720</v>
      </c>
      <c r="AI11" s="35">
        <f>'26.Spieltag'!AK11</f>
        <v>1</v>
      </c>
      <c r="AJ11" s="30">
        <f t="shared" ref="AJ11" si="9">AG11+AH11</f>
        <v>765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549</v>
      </c>
      <c r="AI12" s="35">
        <f>'26.Spieltag'!AK12</f>
        <v>24</v>
      </c>
      <c r="AJ12" s="30">
        <f t="shared" ref="AJ12:AJ32" si="21">AG12+AH12</f>
        <v>594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720</v>
      </c>
      <c r="AI13" s="35">
        <f>'26.Spieltag'!AK13</f>
        <v>1</v>
      </c>
      <c r="AJ13" s="30">
        <f t="shared" si="21"/>
        <v>765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720</v>
      </c>
      <c r="AI14" s="35">
        <f>'26.Spieltag'!AK14</f>
        <v>1</v>
      </c>
      <c r="AJ14" s="30">
        <f t="shared" si="21"/>
        <v>765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720</v>
      </c>
      <c r="AI15" s="35">
        <f>'26.Spieltag'!AK15</f>
        <v>1</v>
      </c>
      <c r="AJ15" s="30">
        <f t="shared" si="21"/>
        <v>765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720</v>
      </c>
      <c r="AI16" s="35">
        <f>'26.Spieltag'!AK16</f>
        <v>1</v>
      </c>
      <c r="AJ16" s="30">
        <f t="shared" si="21"/>
        <v>765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720</v>
      </c>
      <c r="AI17" s="35">
        <f>'26.Spieltag'!AK17</f>
        <v>1</v>
      </c>
      <c r="AJ17" s="30">
        <f t="shared" si="21"/>
        <v>765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720</v>
      </c>
      <c r="AI18" s="35">
        <f>'26.Spieltag'!AK18</f>
        <v>1</v>
      </c>
      <c r="AJ18" s="30">
        <f t="shared" si="21"/>
        <v>765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720</v>
      </c>
      <c r="AI19" s="35">
        <f>'26.Spieltag'!AK19</f>
        <v>1</v>
      </c>
      <c r="AJ19" s="30">
        <f t="shared" si="21"/>
        <v>765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720</v>
      </c>
      <c r="AI20" s="35">
        <f>'26.Spieltag'!AK20</f>
        <v>1</v>
      </c>
      <c r="AJ20" s="30">
        <f t="shared" si="21"/>
        <v>765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720</v>
      </c>
      <c r="AI21" s="35">
        <f>'26.Spieltag'!AK21</f>
        <v>1</v>
      </c>
      <c r="AJ21" s="30">
        <f t="shared" si="21"/>
        <v>765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720</v>
      </c>
      <c r="AI22" s="35">
        <f>'26.Spieltag'!AK22</f>
        <v>1</v>
      </c>
      <c r="AJ22" s="30">
        <f t="shared" si="21"/>
        <v>765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720</v>
      </c>
      <c r="AI23" s="35">
        <f>'26.Spieltag'!AK23</f>
        <v>1</v>
      </c>
      <c r="AJ23" s="30">
        <f t="shared" si="21"/>
        <v>765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720</v>
      </c>
      <c r="AI24" s="35">
        <f>'26.Spieltag'!AK24</f>
        <v>1</v>
      </c>
      <c r="AJ24" s="30">
        <f t="shared" si="21"/>
        <v>765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720</v>
      </c>
      <c r="AI25" s="35">
        <f>'26.Spieltag'!AK25</f>
        <v>1</v>
      </c>
      <c r="AJ25" s="30">
        <f t="shared" si="21"/>
        <v>765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720</v>
      </c>
      <c r="AI26" s="35">
        <f>'26.Spieltag'!AK26</f>
        <v>1</v>
      </c>
      <c r="AJ26" s="30">
        <f t="shared" si="21"/>
        <v>765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720</v>
      </c>
      <c r="AI27" s="35">
        <f>'26.Spieltag'!AK27</f>
        <v>1</v>
      </c>
      <c r="AJ27" s="30">
        <f t="shared" si="21"/>
        <v>765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720</v>
      </c>
      <c r="AI28" s="35">
        <f>'26.Spieltag'!AK28</f>
        <v>1</v>
      </c>
      <c r="AJ28" s="30">
        <f t="shared" si="21"/>
        <v>765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720</v>
      </c>
      <c r="AI29" s="35">
        <f>'26.Spieltag'!AK29</f>
        <v>1</v>
      </c>
      <c r="AJ29" s="30">
        <f t="shared" si="21"/>
        <v>765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720</v>
      </c>
      <c r="AI30" s="35">
        <f>'26.Spieltag'!AK30</f>
        <v>1</v>
      </c>
      <c r="AJ30" s="30">
        <f t="shared" si="21"/>
        <v>765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720</v>
      </c>
      <c r="AI31" s="35">
        <f>'26.Spieltag'!AK31</f>
        <v>1</v>
      </c>
      <c r="AJ31" s="30">
        <f t="shared" si="21"/>
        <v>765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720</v>
      </c>
      <c r="AI32" s="35">
        <f>'26.Spieltag'!AK32</f>
        <v>1</v>
      </c>
      <c r="AJ32" s="30">
        <f t="shared" si="21"/>
        <v>765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720</v>
      </c>
      <c r="AI33" s="35">
        <f>'26.Spieltag'!AK33</f>
        <v>1</v>
      </c>
      <c r="AJ33" s="30">
        <f t="shared" ref="AJ33" si="33">AG33+AH33</f>
        <v>765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720</v>
      </c>
      <c r="AI34" s="35">
        <f>'26.Spieltag'!AK34</f>
        <v>1</v>
      </c>
      <c r="AJ34" s="30">
        <f t="shared" ref="AJ34" si="45">AG34+AH34</f>
        <v>765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765</v>
      </c>
      <c r="AI11" s="35">
        <f>'27.Spieltag'!AK11</f>
        <v>1</v>
      </c>
      <c r="AJ11" s="30">
        <f t="shared" ref="AJ11" si="9">AG11+AH11</f>
        <v>810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594</v>
      </c>
      <c r="AI12" s="35">
        <f>'27.Spieltag'!AK12</f>
        <v>24</v>
      </c>
      <c r="AJ12" s="30">
        <f t="shared" ref="AJ12:AJ32" si="21">AG12+AH12</f>
        <v>639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765</v>
      </c>
      <c r="AI13" s="35">
        <f>'27.Spieltag'!AK13</f>
        <v>1</v>
      </c>
      <c r="AJ13" s="30">
        <f t="shared" si="21"/>
        <v>810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765</v>
      </c>
      <c r="AI14" s="35">
        <f>'27.Spieltag'!AK14</f>
        <v>1</v>
      </c>
      <c r="AJ14" s="30">
        <f t="shared" si="21"/>
        <v>810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765</v>
      </c>
      <c r="AI15" s="35">
        <f>'27.Spieltag'!AK15</f>
        <v>1</v>
      </c>
      <c r="AJ15" s="30">
        <f t="shared" si="21"/>
        <v>810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765</v>
      </c>
      <c r="AI16" s="35">
        <f>'27.Spieltag'!AK16</f>
        <v>1</v>
      </c>
      <c r="AJ16" s="30">
        <f t="shared" si="21"/>
        <v>810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765</v>
      </c>
      <c r="AI17" s="35">
        <f>'27.Spieltag'!AK17</f>
        <v>1</v>
      </c>
      <c r="AJ17" s="30">
        <f t="shared" si="21"/>
        <v>810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765</v>
      </c>
      <c r="AI18" s="35">
        <f>'27.Spieltag'!AK18</f>
        <v>1</v>
      </c>
      <c r="AJ18" s="30">
        <f t="shared" si="21"/>
        <v>810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765</v>
      </c>
      <c r="AI19" s="35">
        <f>'27.Spieltag'!AK19</f>
        <v>1</v>
      </c>
      <c r="AJ19" s="30">
        <f t="shared" si="21"/>
        <v>810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765</v>
      </c>
      <c r="AI20" s="35">
        <f>'27.Spieltag'!AK20</f>
        <v>1</v>
      </c>
      <c r="AJ20" s="30">
        <f t="shared" si="21"/>
        <v>810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765</v>
      </c>
      <c r="AI21" s="35">
        <f>'27.Spieltag'!AK21</f>
        <v>1</v>
      </c>
      <c r="AJ21" s="30">
        <f t="shared" si="21"/>
        <v>810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765</v>
      </c>
      <c r="AI22" s="35">
        <f>'27.Spieltag'!AK22</f>
        <v>1</v>
      </c>
      <c r="AJ22" s="30">
        <f t="shared" si="21"/>
        <v>810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765</v>
      </c>
      <c r="AI23" s="35">
        <f>'27.Spieltag'!AK23</f>
        <v>1</v>
      </c>
      <c r="AJ23" s="30">
        <f t="shared" si="21"/>
        <v>810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765</v>
      </c>
      <c r="AI24" s="35">
        <f>'27.Spieltag'!AK24</f>
        <v>1</v>
      </c>
      <c r="AJ24" s="30">
        <f t="shared" si="21"/>
        <v>810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765</v>
      </c>
      <c r="AI25" s="35">
        <f>'27.Spieltag'!AK25</f>
        <v>1</v>
      </c>
      <c r="AJ25" s="30">
        <f t="shared" si="21"/>
        <v>810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765</v>
      </c>
      <c r="AI26" s="35">
        <f>'27.Spieltag'!AK26</f>
        <v>1</v>
      </c>
      <c r="AJ26" s="30">
        <f t="shared" si="21"/>
        <v>810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765</v>
      </c>
      <c r="AI27" s="35">
        <f>'27.Spieltag'!AK27</f>
        <v>1</v>
      </c>
      <c r="AJ27" s="30">
        <f t="shared" si="21"/>
        <v>810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765</v>
      </c>
      <c r="AI28" s="35">
        <f>'27.Spieltag'!AK28</f>
        <v>1</v>
      </c>
      <c r="AJ28" s="30">
        <f t="shared" si="21"/>
        <v>810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765</v>
      </c>
      <c r="AI29" s="35">
        <f>'27.Spieltag'!AK29</f>
        <v>1</v>
      </c>
      <c r="AJ29" s="30">
        <f t="shared" si="21"/>
        <v>810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765</v>
      </c>
      <c r="AI30" s="35">
        <f>'27.Spieltag'!AK30</f>
        <v>1</v>
      </c>
      <c r="AJ30" s="30">
        <f t="shared" si="21"/>
        <v>810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765</v>
      </c>
      <c r="AI31" s="35">
        <f>'27.Spieltag'!AK31</f>
        <v>1</v>
      </c>
      <c r="AJ31" s="30">
        <f t="shared" si="21"/>
        <v>810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765</v>
      </c>
      <c r="AI32" s="35">
        <f>'27.Spieltag'!AK32</f>
        <v>1</v>
      </c>
      <c r="AJ32" s="30">
        <f t="shared" si="21"/>
        <v>810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765</v>
      </c>
      <c r="AI33" s="35">
        <f>'27.Spieltag'!AK33</f>
        <v>1</v>
      </c>
      <c r="AJ33" s="30">
        <f t="shared" ref="AJ33" si="33">AG33+AH33</f>
        <v>810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765</v>
      </c>
      <c r="AI34" s="35">
        <f>'27.Spieltag'!AK34</f>
        <v>1</v>
      </c>
      <c r="AJ34" s="30">
        <f t="shared" ref="AJ34" si="45">AG34+AH34</f>
        <v>810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4" priority="18">
      <formula>($AG11&gt;40)</formula>
    </cfRule>
  </conditionalFormatting>
  <conditionalFormatting sqref="C1:C2 F1:AC2">
    <cfRule type="containsText" dxfId="63" priority="11" operator="containsText" text="Schalke 04">
      <formula>NOT(ISERROR(SEARCH("Schalke 04",C1)))</formula>
    </cfRule>
    <cfRule type="cellIs" dxfId="62" priority="12" operator="equal">
      <formula>"Schalke 04"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810</v>
      </c>
      <c r="AI11" s="35">
        <f>'28.Spieltag'!AK11</f>
        <v>1</v>
      </c>
      <c r="AJ11" s="30">
        <f t="shared" ref="AJ11" si="9">AG11+AH11</f>
        <v>855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639</v>
      </c>
      <c r="AI12" s="35">
        <f>'28.Spieltag'!AK12</f>
        <v>24</v>
      </c>
      <c r="AJ12" s="30">
        <f t="shared" ref="AJ12:AJ32" si="21">AG12+AH12</f>
        <v>684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810</v>
      </c>
      <c r="AI13" s="35">
        <f>'28.Spieltag'!AK13</f>
        <v>1</v>
      </c>
      <c r="AJ13" s="30">
        <f t="shared" si="21"/>
        <v>855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810</v>
      </c>
      <c r="AI14" s="35">
        <f>'28.Spieltag'!AK14</f>
        <v>1</v>
      </c>
      <c r="AJ14" s="30">
        <f t="shared" si="21"/>
        <v>855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810</v>
      </c>
      <c r="AI15" s="35">
        <f>'28.Spieltag'!AK15</f>
        <v>1</v>
      </c>
      <c r="AJ15" s="30">
        <f t="shared" si="21"/>
        <v>855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810</v>
      </c>
      <c r="AI16" s="35">
        <f>'28.Spieltag'!AK16</f>
        <v>1</v>
      </c>
      <c r="AJ16" s="30">
        <f t="shared" si="21"/>
        <v>855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810</v>
      </c>
      <c r="AI17" s="35">
        <f>'28.Spieltag'!AK17</f>
        <v>1</v>
      </c>
      <c r="AJ17" s="30">
        <f t="shared" si="21"/>
        <v>855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810</v>
      </c>
      <c r="AI18" s="35">
        <f>'28.Spieltag'!AK18</f>
        <v>1</v>
      </c>
      <c r="AJ18" s="30">
        <f t="shared" si="21"/>
        <v>855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810</v>
      </c>
      <c r="AI19" s="35">
        <f>'28.Spieltag'!AK19</f>
        <v>1</v>
      </c>
      <c r="AJ19" s="30">
        <f t="shared" si="21"/>
        <v>855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810</v>
      </c>
      <c r="AI20" s="35">
        <f>'28.Spieltag'!AK20</f>
        <v>1</v>
      </c>
      <c r="AJ20" s="30">
        <f t="shared" si="21"/>
        <v>855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810</v>
      </c>
      <c r="AI21" s="35">
        <f>'28.Spieltag'!AK21</f>
        <v>1</v>
      </c>
      <c r="AJ21" s="30">
        <f t="shared" si="21"/>
        <v>855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810</v>
      </c>
      <c r="AI22" s="35">
        <f>'28.Spieltag'!AK22</f>
        <v>1</v>
      </c>
      <c r="AJ22" s="30">
        <f t="shared" si="21"/>
        <v>855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810</v>
      </c>
      <c r="AI23" s="35">
        <f>'28.Spieltag'!AK23</f>
        <v>1</v>
      </c>
      <c r="AJ23" s="30">
        <f t="shared" si="21"/>
        <v>855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810</v>
      </c>
      <c r="AI24" s="35">
        <f>'28.Spieltag'!AK24</f>
        <v>1</v>
      </c>
      <c r="AJ24" s="30">
        <f t="shared" si="21"/>
        <v>855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810</v>
      </c>
      <c r="AI25" s="35">
        <f>'28.Spieltag'!AK25</f>
        <v>1</v>
      </c>
      <c r="AJ25" s="30">
        <f t="shared" si="21"/>
        <v>855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810</v>
      </c>
      <c r="AI26" s="35">
        <f>'28.Spieltag'!AK26</f>
        <v>1</v>
      </c>
      <c r="AJ26" s="30">
        <f t="shared" si="21"/>
        <v>855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810</v>
      </c>
      <c r="AI27" s="35">
        <f>'28.Spieltag'!AK27</f>
        <v>1</v>
      </c>
      <c r="AJ27" s="30">
        <f t="shared" si="21"/>
        <v>855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810</v>
      </c>
      <c r="AI28" s="35">
        <f>'28.Spieltag'!AK28</f>
        <v>1</v>
      </c>
      <c r="AJ28" s="30">
        <f t="shared" si="21"/>
        <v>855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810</v>
      </c>
      <c r="AI29" s="35">
        <f>'28.Spieltag'!AK29</f>
        <v>1</v>
      </c>
      <c r="AJ29" s="30">
        <f t="shared" si="21"/>
        <v>855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810</v>
      </c>
      <c r="AI30" s="35">
        <f>'28.Spieltag'!AK30</f>
        <v>1</v>
      </c>
      <c r="AJ30" s="30">
        <f t="shared" si="21"/>
        <v>855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810</v>
      </c>
      <c r="AI31" s="35">
        <f>'28.Spieltag'!AK31</f>
        <v>1</v>
      </c>
      <c r="AJ31" s="30">
        <f t="shared" si="21"/>
        <v>855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810</v>
      </c>
      <c r="AI32" s="35">
        <f>'28.Spieltag'!AK32</f>
        <v>1</v>
      </c>
      <c r="AJ32" s="30">
        <f t="shared" si="21"/>
        <v>855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810</v>
      </c>
      <c r="AI33" s="35">
        <f>'28.Spieltag'!AK33</f>
        <v>1</v>
      </c>
      <c r="AJ33" s="30">
        <f t="shared" ref="AJ33" si="33">AG33+AH33</f>
        <v>855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810</v>
      </c>
      <c r="AI34" s="35">
        <f>'28.Spieltag'!AK34</f>
        <v>1</v>
      </c>
      <c r="AJ34" s="30">
        <f t="shared" ref="AJ34" si="45">AG34+AH34</f>
        <v>855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855</v>
      </c>
      <c r="AI11" s="35">
        <f>'29.Spieltag'!AK11</f>
        <v>1</v>
      </c>
      <c r="AJ11" s="30">
        <f t="shared" ref="AJ11" si="9">AG11+AH11</f>
        <v>900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684</v>
      </c>
      <c r="AI12" s="35">
        <f>'29.Spieltag'!AK12</f>
        <v>24</v>
      </c>
      <c r="AJ12" s="30">
        <f t="shared" ref="AJ12:AJ32" si="21">AG12+AH12</f>
        <v>729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855</v>
      </c>
      <c r="AI13" s="35">
        <f>'29.Spieltag'!AK13</f>
        <v>1</v>
      </c>
      <c r="AJ13" s="30">
        <f t="shared" si="21"/>
        <v>900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855</v>
      </c>
      <c r="AI14" s="35">
        <f>'29.Spieltag'!AK14</f>
        <v>1</v>
      </c>
      <c r="AJ14" s="30">
        <f t="shared" si="21"/>
        <v>900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855</v>
      </c>
      <c r="AI15" s="35">
        <f>'29.Spieltag'!AK15</f>
        <v>1</v>
      </c>
      <c r="AJ15" s="30">
        <f t="shared" si="21"/>
        <v>900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855</v>
      </c>
      <c r="AI16" s="35">
        <f>'29.Spieltag'!AK16</f>
        <v>1</v>
      </c>
      <c r="AJ16" s="30">
        <f t="shared" si="21"/>
        <v>900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855</v>
      </c>
      <c r="AI17" s="35">
        <f>'29.Spieltag'!AK17</f>
        <v>1</v>
      </c>
      <c r="AJ17" s="30">
        <f t="shared" si="21"/>
        <v>900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855</v>
      </c>
      <c r="AI18" s="35">
        <f>'29.Spieltag'!AK18</f>
        <v>1</v>
      </c>
      <c r="AJ18" s="30">
        <f t="shared" si="21"/>
        <v>900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855</v>
      </c>
      <c r="AI19" s="35">
        <f>'29.Spieltag'!AK19</f>
        <v>1</v>
      </c>
      <c r="AJ19" s="30">
        <f t="shared" si="21"/>
        <v>900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855</v>
      </c>
      <c r="AI20" s="35">
        <f>'29.Spieltag'!AK20</f>
        <v>1</v>
      </c>
      <c r="AJ20" s="30">
        <f t="shared" si="21"/>
        <v>900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855</v>
      </c>
      <c r="AI21" s="35">
        <f>'29.Spieltag'!AK21</f>
        <v>1</v>
      </c>
      <c r="AJ21" s="30">
        <f t="shared" si="21"/>
        <v>900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855</v>
      </c>
      <c r="AI22" s="35">
        <f>'29.Spieltag'!AK22</f>
        <v>1</v>
      </c>
      <c r="AJ22" s="30">
        <f t="shared" si="21"/>
        <v>900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855</v>
      </c>
      <c r="AI23" s="35">
        <f>'29.Spieltag'!AK23</f>
        <v>1</v>
      </c>
      <c r="AJ23" s="30">
        <f t="shared" si="21"/>
        <v>900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855</v>
      </c>
      <c r="AI24" s="35">
        <f>'29.Spieltag'!AK24</f>
        <v>1</v>
      </c>
      <c r="AJ24" s="30">
        <f t="shared" si="21"/>
        <v>900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855</v>
      </c>
      <c r="AI25" s="35">
        <f>'29.Spieltag'!AK25</f>
        <v>1</v>
      </c>
      <c r="AJ25" s="30">
        <f t="shared" si="21"/>
        <v>900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855</v>
      </c>
      <c r="AI26" s="35">
        <f>'29.Spieltag'!AK26</f>
        <v>1</v>
      </c>
      <c r="AJ26" s="30">
        <f t="shared" si="21"/>
        <v>900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855</v>
      </c>
      <c r="AI27" s="35">
        <f>'29.Spieltag'!AK27</f>
        <v>1</v>
      </c>
      <c r="AJ27" s="30">
        <f t="shared" si="21"/>
        <v>900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855</v>
      </c>
      <c r="AI28" s="35">
        <f>'29.Spieltag'!AK28</f>
        <v>1</v>
      </c>
      <c r="AJ28" s="30">
        <f t="shared" si="21"/>
        <v>900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855</v>
      </c>
      <c r="AI29" s="35">
        <f>'29.Spieltag'!AK29</f>
        <v>1</v>
      </c>
      <c r="AJ29" s="30">
        <f t="shared" si="21"/>
        <v>900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855</v>
      </c>
      <c r="AI30" s="35">
        <f>'29.Spieltag'!AK30</f>
        <v>1</v>
      </c>
      <c r="AJ30" s="30">
        <f t="shared" si="21"/>
        <v>900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855</v>
      </c>
      <c r="AI31" s="35">
        <f>'29.Spieltag'!AK31</f>
        <v>1</v>
      </c>
      <c r="AJ31" s="30">
        <f t="shared" si="21"/>
        <v>900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855</v>
      </c>
      <c r="AI32" s="35">
        <f>'29.Spieltag'!AK32</f>
        <v>1</v>
      </c>
      <c r="AJ32" s="30">
        <f t="shared" si="21"/>
        <v>900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855</v>
      </c>
      <c r="AI33" s="35">
        <f>'29.Spieltag'!AK33</f>
        <v>1</v>
      </c>
      <c r="AJ33" s="30">
        <f t="shared" ref="AJ33" si="33">AG33+AH33</f>
        <v>900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855</v>
      </c>
      <c r="AI34" s="35">
        <f>'29.Spieltag'!AK34</f>
        <v>1</v>
      </c>
      <c r="AJ34" s="30">
        <f t="shared" ref="AJ34" si="45">AG34+AH34</f>
        <v>900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900</v>
      </c>
      <c r="AI11" s="35">
        <f>'30.Spieltag'!AK11</f>
        <v>1</v>
      </c>
      <c r="AJ11" s="30">
        <f t="shared" ref="AJ11" si="9">AG11+AH11</f>
        <v>945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729</v>
      </c>
      <c r="AI12" s="35">
        <f>'30.Spieltag'!AK12</f>
        <v>24</v>
      </c>
      <c r="AJ12" s="30">
        <f t="shared" ref="AJ12:AJ32" si="21">AG12+AH12</f>
        <v>774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900</v>
      </c>
      <c r="AI13" s="35">
        <f>'30.Spieltag'!AK13</f>
        <v>1</v>
      </c>
      <c r="AJ13" s="30">
        <f t="shared" si="21"/>
        <v>945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900</v>
      </c>
      <c r="AI14" s="35">
        <f>'30.Spieltag'!AK14</f>
        <v>1</v>
      </c>
      <c r="AJ14" s="30">
        <f t="shared" si="21"/>
        <v>945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900</v>
      </c>
      <c r="AI15" s="35">
        <f>'30.Spieltag'!AK15</f>
        <v>1</v>
      </c>
      <c r="AJ15" s="30">
        <f t="shared" si="21"/>
        <v>945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900</v>
      </c>
      <c r="AI16" s="35">
        <f>'30.Spieltag'!AK16</f>
        <v>1</v>
      </c>
      <c r="AJ16" s="30">
        <f t="shared" si="21"/>
        <v>945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900</v>
      </c>
      <c r="AI17" s="35">
        <f>'30.Spieltag'!AK17</f>
        <v>1</v>
      </c>
      <c r="AJ17" s="30">
        <f t="shared" si="21"/>
        <v>945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900</v>
      </c>
      <c r="AI18" s="35">
        <f>'30.Spieltag'!AK18</f>
        <v>1</v>
      </c>
      <c r="AJ18" s="30">
        <f t="shared" si="21"/>
        <v>945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900</v>
      </c>
      <c r="AI19" s="35">
        <f>'30.Spieltag'!AK19</f>
        <v>1</v>
      </c>
      <c r="AJ19" s="30">
        <f t="shared" si="21"/>
        <v>945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900</v>
      </c>
      <c r="AI20" s="35">
        <f>'30.Spieltag'!AK20</f>
        <v>1</v>
      </c>
      <c r="AJ20" s="30">
        <f t="shared" si="21"/>
        <v>945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900</v>
      </c>
      <c r="AI21" s="35">
        <f>'30.Spieltag'!AK21</f>
        <v>1</v>
      </c>
      <c r="AJ21" s="30">
        <f t="shared" si="21"/>
        <v>945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900</v>
      </c>
      <c r="AI22" s="35">
        <f>'30.Spieltag'!AK22</f>
        <v>1</v>
      </c>
      <c r="AJ22" s="30">
        <f t="shared" si="21"/>
        <v>945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900</v>
      </c>
      <c r="AI23" s="35">
        <f>'30.Spieltag'!AK23</f>
        <v>1</v>
      </c>
      <c r="AJ23" s="30">
        <f t="shared" si="21"/>
        <v>945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900</v>
      </c>
      <c r="AI24" s="35">
        <f>'30.Spieltag'!AK24</f>
        <v>1</v>
      </c>
      <c r="AJ24" s="30">
        <f t="shared" si="21"/>
        <v>945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900</v>
      </c>
      <c r="AI25" s="35">
        <f>'30.Spieltag'!AK25</f>
        <v>1</v>
      </c>
      <c r="AJ25" s="30">
        <f t="shared" si="21"/>
        <v>945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900</v>
      </c>
      <c r="AI26" s="35">
        <f>'30.Spieltag'!AK26</f>
        <v>1</v>
      </c>
      <c r="AJ26" s="30">
        <f t="shared" si="21"/>
        <v>945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900</v>
      </c>
      <c r="AI27" s="35">
        <f>'30.Spieltag'!AK27</f>
        <v>1</v>
      </c>
      <c r="AJ27" s="30">
        <f t="shared" si="21"/>
        <v>945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900</v>
      </c>
      <c r="AI28" s="35">
        <f>'30.Spieltag'!AK28</f>
        <v>1</v>
      </c>
      <c r="AJ28" s="30">
        <f t="shared" si="21"/>
        <v>945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900</v>
      </c>
      <c r="AI29" s="35">
        <f>'30.Spieltag'!AK29</f>
        <v>1</v>
      </c>
      <c r="AJ29" s="30">
        <f t="shared" si="21"/>
        <v>945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900</v>
      </c>
      <c r="AI30" s="35">
        <f>'30.Spieltag'!AK30</f>
        <v>1</v>
      </c>
      <c r="AJ30" s="30">
        <f t="shared" si="21"/>
        <v>945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900</v>
      </c>
      <c r="AI31" s="35">
        <f>'30.Spieltag'!AK31</f>
        <v>1</v>
      </c>
      <c r="AJ31" s="30">
        <f t="shared" si="21"/>
        <v>945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900</v>
      </c>
      <c r="AI32" s="35">
        <f>'30.Spieltag'!AK32</f>
        <v>1</v>
      </c>
      <c r="AJ32" s="30">
        <f t="shared" si="21"/>
        <v>945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900</v>
      </c>
      <c r="AI33" s="35">
        <f>'30.Spieltag'!AK33</f>
        <v>1</v>
      </c>
      <c r="AJ33" s="30">
        <f t="shared" ref="AJ33" si="33">AG33+AH33</f>
        <v>945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900</v>
      </c>
      <c r="AI34" s="35">
        <f>'30.Spieltag'!AK34</f>
        <v>1</v>
      </c>
      <c r="AJ34" s="30">
        <f t="shared" ref="AJ34" si="45">AG34+AH34</f>
        <v>945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945</v>
      </c>
      <c r="AI11" s="35">
        <f>'31.Spieltag'!AK11</f>
        <v>1</v>
      </c>
      <c r="AJ11" s="30">
        <f t="shared" ref="AJ11" si="9">AG11+AH11</f>
        <v>990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774</v>
      </c>
      <c r="AI12" s="35">
        <f>'31.Spieltag'!AK12</f>
        <v>24</v>
      </c>
      <c r="AJ12" s="30">
        <f t="shared" ref="AJ12:AJ32" si="21">AG12+AH12</f>
        <v>819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945</v>
      </c>
      <c r="AI13" s="35">
        <f>'31.Spieltag'!AK13</f>
        <v>1</v>
      </c>
      <c r="AJ13" s="30">
        <f t="shared" si="21"/>
        <v>990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945</v>
      </c>
      <c r="AI14" s="35">
        <f>'31.Spieltag'!AK14</f>
        <v>1</v>
      </c>
      <c r="AJ14" s="30">
        <f t="shared" si="21"/>
        <v>990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945</v>
      </c>
      <c r="AI15" s="35">
        <f>'31.Spieltag'!AK15</f>
        <v>1</v>
      </c>
      <c r="AJ15" s="30">
        <f t="shared" si="21"/>
        <v>990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945</v>
      </c>
      <c r="AI16" s="35">
        <f>'31.Spieltag'!AK16</f>
        <v>1</v>
      </c>
      <c r="AJ16" s="30">
        <f t="shared" si="21"/>
        <v>990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945</v>
      </c>
      <c r="AI17" s="35">
        <f>'31.Spieltag'!AK17</f>
        <v>1</v>
      </c>
      <c r="AJ17" s="30">
        <f t="shared" si="21"/>
        <v>990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945</v>
      </c>
      <c r="AI18" s="35">
        <f>'31.Spieltag'!AK18</f>
        <v>1</v>
      </c>
      <c r="AJ18" s="30">
        <f t="shared" si="21"/>
        <v>990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945</v>
      </c>
      <c r="AI19" s="35">
        <f>'31.Spieltag'!AK19</f>
        <v>1</v>
      </c>
      <c r="AJ19" s="30">
        <f t="shared" si="21"/>
        <v>990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945</v>
      </c>
      <c r="AI20" s="35">
        <f>'31.Spieltag'!AK20</f>
        <v>1</v>
      </c>
      <c r="AJ20" s="30">
        <f t="shared" si="21"/>
        <v>990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945</v>
      </c>
      <c r="AI21" s="35">
        <f>'31.Spieltag'!AK21</f>
        <v>1</v>
      </c>
      <c r="AJ21" s="30">
        <f t="shared" si="21"/>
        <v>990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945</v>
      </c>
      <c r="AI22" s="35">
        <f>'31.Spieltag'!AK22</f>
        <v>1</v>
      </c>
      <c r="AJ22" s="30">
        <f t="shared" si="21"/>
        <v>990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945</v>
      </c>
      <c r="AI23" s="35">
        <f>'31.Spieltag'!AK23</f>
        <v>1</v>
      </c>
      <c r="AJ23" s="30">
        <f t="shared" si="21"/>
        <v>990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945</v>
      </c>
      <c r="AI24" s="35">
        <f>'31.Spieltag'!AK24</f>
        <v>1</v>
      </c>
      <c r="AJ24" s="30">
        <f t="shared" si="21"/>
        <v>990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945</v>
      </c>
      <c r="AI25" s="35">
        <f>'31.Spieltag'!AK25</f>
        <v>1</v>
      </c>
      <c r="AJ25" s="30">
        <f t="shared" si="21"/>
        <v>990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945</v>
      </c>
      <c r="AI26" s="35">
        <f>'31.Spieltag'!AK26</f>
        <v>1</v>
      </c>
      <c r="AJ26" s="30">
        <f t="shared" si="21"/>
        <v>990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945</v>
      </c>
      <c r="AI27" s="35">
        <f>'31.Spieltag'!AK27</f>
        <v>1</v>
      </c>
      <c r="AJ27" s="30">
        <f t="shared" si="21"/>
        <v>990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945</v>
      </c>
      <c r="AI28" s="35">
        <f>'31.Spieltag'!AK28</f>
        <v>1</v>
      </c>
      <c r="AJ28" s="30">
        <f t="shared" si="21"/>
        <v>990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945</v>
      </c>
      <c r="AI29" s="35">
        <f>'31.Spieltag'!AK29</f>
        <v>1</v>
      </c>
      <c r="AJ29" s="30">
        <f t="shared" si="21"/>
        <v>990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945</v>
      </c>
      <c r="AI30" s="35">
        <f>'31.Spieltag'!AK30</f>
        <v>1</v>
      </c>
      <c r="AJ30" s="30">
        <f t="shared" si="21"/>
        <v>990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945</v>
      </c>
      <c r="AI31" s="35">
        <f>'31.Spieltag'!AK31</f>
        <v>1</v>
      </c>
      <c r="AJ31" s="30">
        <f t="shared" si="21"/>
        <v>990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945</v>
      </c>
      <c r="AI32" s="35">
        <f>'31.Spieltag'!AK32</f>
        <v>1</v>
      </c>
      <c r="AJ32" s="30">
        <f t="shared" si="21"/>
        <v>990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945</v>
      </c>
      <c r="AI33" s="35">
        <f>'31.Spieltag'!AK33</f>
        <v>1</v>
      </c>
      <c r="AJ33" s="30">
        <f t="shared" ref="AJ33" si="33">AG33+AH33</f>
        <v>990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945</v>
      </c>
      <c r="AI34" s="35">
        <f>'31.Spieltag'!AK34</f>
        <v>1</v>
      </c>
      <c r="AJ34" s="30">
        <f t="shared" ref="AJ34" si="45">AG34+AH34</f>
        <v>990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990</v>
      </c>
      <c r="AI11" s="35">
        <f>'32.Spieltag'!AK11</f>
        <v>1</v>
      </c>
      <c r="AJ11" s="30">
        <f t="shared" ref="AJ11" si="9">AG11+AH11</f>
        <v>1035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819</v>
      </c>
      <c r="AI12" s="35">
        <f>'32.Spieltag'!AK12</f>
        <v>24</v>
      </c>
      <c r="AJ12" s="30">
        <f t="shared" ref="AJ12:AJ32" si="21">AG12+AH12</f>
        <v>864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990</v>
      </c>
      <c r="AI13" s="35">
        <f>'32.Spieltag'!AK13</f>
        <v>1</v>
      </c>
      <c r="AJ13" s="30">
        <f t="shared" si="21"/>
        <v>1035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990</v>
      </c>
      <c r="AI14" s="35">
        <f>'32.Spieltag'!AK14</f>
        <v>1</v>
      </c>
      <c r="AJ14" s="30">
        <f t="shared" si="21"/>
        <v>1035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990</v>
      </c>
      <c r="AI15" s="35">
        <f>'32.Spieltag'!AK15</f>
        <v>1</v>
      </c>
      <c r="AJ15" s="30">
        <f t="shared" si="21"/>
        <v>1035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990</v>
      </c>
      <c r="AI16" s="35">
        <f>'32.Spieltag'!AK16</f>
        <v>1</v>
      </c>
      <c r="AJ16" s="30">
        <f t="shared" si="21"/>
        <v>1035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990</v>
      </c>
      <c r="AI17" s="35">
        <f>'32.Spieltag'!AK17</f>
        <v>1</v>
      </c>
      <c r="AJ17" s="30">
        <f t="shared" si="21"/>
        <v>1035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990</v>
      </c>
      <c r="AI18" s="35">
        <f>'32.Spieltag'!AK18</f>
        <v>1</v>
      </c>
      <c r="AJ18" s="30">
        <f t="shared" si="21"/>
        <v>1035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990</v>
      </c>
      <c r="AI19" s="35">
        <f>'32.Spieltag'!AK19</f>
        <v>1</v>
      </c>
      <c r="AJ19" s="30">
        <f t="shared" si="21"/>
        <v>1035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990</v>
      </c>
      <c r="AI20" s="35">
        <f>'32.Spieltag'!AK20</f>
        <v>1</v>
      </c>
      <c r="AJ20" s="30">
        <f t="shared" si="21"/>
        <v>1035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990</v>
      </c>
      <c r="AI21" s="35">
        <f>'32.Spieltag'!AK21</f>
        <v>1</v>
      </c>
      <c r="AJ21" s="30">
        <f t="shared" si="21"/>
        <v>1035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990</v>
      </c>
      <c r="AI22" s="35">
        <f>'32.Spieltag'!AK22</f>
        <v>1</v>
      </c>
      <c r="AJ22" s="30">
        <f t="shared" si="21"/>
        <v>1035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990</v>
      </c>
      <c r="AI23" s="35">
        <f>'32.Spieltag'!AK23</f>
        <v>1</v>
      </c>
      <c r="AJ23" s="30">
        <f t="shared" si="21"/>
        <v>1035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990</v>
      </c>
      <c r="AI24" s="35">
        <f>'32.Spieltag'!AK24</f>
        <v>1</v>
      </c>
      <c r="AJ24" s="30">
        <f t="shared" si="21"/>
        <v>1035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990</v>
      </c>
      <c r="AI25" s="35">
        <f>'32.Spieltag'!AK25</f>
        <v>1</v>
      </c>
      <c r="AJ25" s="30">
        <f t="shared" si="21"/>
        <v>1035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990</v>
      </c>
      <c r="AI26" s="35">
        <f>'32.Spieltag'!AK26</f>
        <v>1</v>
      </c>
      <c r="AJ26" s="30">
        <f t="shared" si="21"/>
        <v>1035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990</v>
      </c>
      <c r="AI27" s="35">
        <f>'32.Spieltag'!AK27</f>
        <v>1</v>
      </c>
      <c r="AJ27" s="30">
        <f t="shared" si="21"/>
        <v>1035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990</v>
      </c>
      <c r="AI28" s="35">
        <f>'32.Spieltag'!AK28</f>
        <v>1</v>
      </c>
      <c r="AJ28" s="30">
        <f t="shared" si="21"/>
        <v>1035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990</v>
      </c>
      <c r="AI29" s="35">
        <f>'32.Spieltag'!AK29</f>
        <v>1</v>
      </c>
      <c r="AJ29" s="30">
        <f t="shared" si="21"/>
        <v>1035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990</v>
      </c>
      <c r="AI30" s="35">
        <f>'32.Spieltag'!AK30</f>
        <v>1</v>
      </c>
      <c r="AJ30" s="30">
        <f t="shared" si="21"/>
        <v>1035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990</v>
      </c>
      <c r="AI31" s="35">
        <f>'32.Spieltag'!AK31</f>
        <v>1</v>
      </c>
      <c r="AJ31" s="30">
        <f t="shared" si="21"/>
        <v>1035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990</v>
      </c>
      <c r="AI32" s="35">
        <f>'32.Spieltag'!AK32</f>
        <v>1</v>
      </c>
      <c r="AJ32" s="30">
        <f t="shared" si="21"/>
        <v>1035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990</v>
      </c>
      <c r="AI33" s="35">
        <f>'32.Spieltag'!AK33</f>
        <v>1</v>
      </c>
      <c r="AJ33" s="30">
        <f t="shared" ref="AJ33" si="33">AG33+AH33</f>
        <v>1035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990</v>
      </c>
      <c r="AI34" s="35">
        <f>'32.Spieltag'!AK34</f>
        <v>1</v>
      </c>
      <c r="AJ34" s="30">
        <f t="shared" ref="AJ34" si="45">AG34+AH34</f>
        <v>1035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1035</v>
      </c>
      <c r="AI11" s="35">
        <f>'33.Spieltag'!AK11</f>
        <v>1</v>
      </c>
      <c r="AJ11" s="30">
        <f t="shared" ref="AJ11" si="9">AG11+AH11</f>
        <v>1080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864</v>
      </c>
      <c r="AI12" s="35">
        <f>'33.Spieltag'!AK12</f>
        <v>24</v>
      </c>
      <c r="AJ12" s="30">
        <f t="shared" ref="AJ12:AJ32" si="21">AG12+AH12</f>
        <v>909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1035</v>
      </c>
      <c r="AI13" s="35">
        <f>'33.Spieltag'!AK13</f>
        <v>1</v>
      </c>
      <c r="AJ13" s="30">
        <f t="shared" si="21"/>
        <v>1080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1035</v>
      </c>
      <c r="AI14" s="35">
        <f>'33.Spieltag'!AK14</f>
        <v>1</v>
      </c>
      <c r="AJ14" s="30">
        <f t="shared" si="21"/>
        <v>1080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1035</v>
      </c>
      <c r="AI15" s="35">
        <f>'33.Spieltag'!AK15</f>
        <v>1</v>
      </c>
      <c r="AJ15" s="30">
        <f t="shared" si="21"/>
        <v>1080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1035</v>
      </c>
      <c r="AI16" s="35">
        <f>'33.Spieltag'!AK16</f>
        <v>1</v>
      </c>
      <c r="AJ16" s="30">
        <f t="shared" si="21"/>
        <v>1080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1035</v>
      </c>
      <c r="AI17" s="35">
        <f>'33.Spieltag'!AK17</f>
        <v>1</v>
      </c>
      <c r="AJ17" s="30">
        <f t="shared" si="21"/>
        <v>1080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1035</v>
      </c>
      <c r="AI18" s="35">
        <f>'33.Spieltag'!AK18</f>
        <v>1</v>
      </c>
      <c r="AJ18" s="30">
        <f t="shared" si="21"/>
        <v>1080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1035</v>
      </c>
      <c r="AI19" s="35">
        <f>'33.Spieltag'!AK19</f>
        <v>1</v>
      </c>
      <c r="AJ19" s="30">
        <f t="shared" si="21"/>
        <v>1080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1035</v>
      </c>
      <c r="AI20" s="35">
        <f>'33.Spieltag'!AK20</f>
        <v>1</v>
      </c>
      <c r="AJ20" s="30">
        <f t="shared" si="21"/>
        <v>1080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1035</v>
      </c>
      <c r="AI21" s="35">
        <f>'33.Spieltag'!AK21</f>
        <v>1</v>
      </c>
      <c r="AJ21" s="30">
        <f t="shared" si="21"/>
        <v>1080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1035</v>
      </c>
      <c r="AI22" s="35">
        <f>'33.Spieltag'!AK22</f>
        <v>1</v>
      </c>
      <c r="AJ22" s="30">
        <f t="shared" si="21"/>
        <v>1080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1035</v>
      </c>
      <c r="AI23" s="35">
        <f>'33.Spieltag'!AK23</f>
        <v>1</v>
      </c>
      <c r="AJ23" s="30">
        <f t="shared" si="21"/>
        <v>1080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1035</v>
      </c>
      <c r="AI24" s="35">
        <f>'33.Spieltag'!AK24</f>
        <v>1</v>
      </c>
      <c r="AJ24" s="30">
        <f t="shared" si="21"/>
        <v>1080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1035</v>
      </c>
      <c r="AI25" s="35">
        <f>'33.Spieltag'!AK25</f>
        <v>1</v>
      </c>
      <c r="AJ25" s="30">
        <f t="shared" si="21"/>
        <v>1080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1035</v>
      </c>
      <c r="AI26" s="35">
        <f>'33.Spieltag'!AK26</f>
        <v>1</v>
      </c>
      <c r="AJ26" s="30">
        <f t="shared" si="21"/>
        <v>1080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1035</v>
      </c>
      <c r="AI27" s="35">
        <f>'33.Spieltag'!AK27</f>
        <v>1</v>
      </c>
      <c r="AJ27" s="30">
        <f t="shared" si="21"/>
        <v>1080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1035</v>
      </c>
      <c r="AI28" s="35">
        <f>'33.Spieltag'!AK28</f>
        <v>1</v>
      </c>
      <c r="AJ28" s="30">
        <f t="shared" si="21"/>
        <v>1080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1035</v>
      </c>
      <c r="AI29" s="35">
        <f>'33.Spieltag'!AK29</f>
        <v>1</v>
      </c>
      <c r="AJ29" s="30">
        <f t="shared" si="21"/>
        <v>1080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1035</v>
      </c>
      <c r="AI30" s="35">
        <f>'33.Spieltag'!AK30</f>
        <v>1</v>
      </c>
      <c r="AJ30" s="30">
        <f t="shared" si="21"/>
        <v>1080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1035</v>
      </c>
      <c r="AI31" s="35">
        <f>'33.Spieltag'!AK31</f>
        <v>1</v>
      </c>
      <c r="AJ31" s="30">
        <f t="shared" si="21"/>
        <v>1080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1035</v>
      </c>
      <c r="AI32" s="35">
        <f>'33.Spieltag'!AK32</f>
        <v>1</v>
      </c>
      <c r="AJ32" s="30">
        <f t="shared" si="21"/>
        <v>1080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1035</v>
      </c>
      <c r="AI33" s="35">
        <f>'33.Spieltag'!AK33</f>
        <v>1</v>
      </c>
      <c r="AJ33" s="30">
        <f t="shared" ref="AJ33" si="33">AG33+AH33</f>
        <v>1080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1035</v>
      </c>
      <c r="AI34" s="35">
        <f>'33.Spieltag'!AK34</f>
        <v>1</v>
      </c>
      <c r="AJ34" s="30">
        <f t="shared" ref="AJ34" si="45">AG34+AH34</f>
        <v>1080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12</vt:i4>
      </vt:variant>
    </vt:vector>
  </HeadingPairs>
  <TitlesOfParts>
    <vt:vector size="48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Ergebnisse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'11.Spieltag'!Druckbereich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2018-11-10T11:33:03Z</cp:lastPrinted>
  <dcterms:created xsi:type="dcterms:W3CDTF">1998-11-12T06:25:58Z</dcterms:created>
  <dcterms:modified xsi:type="dcterms:W3CDTF">2018-11-10T11:33:28Z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