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F2271E2F-4F32-4836-A115-6209D08CBDB7}" xr6:coauthVersionLast="40" xr6:coauthVersionMax="40" xr10:uidLastSave="{00000000-0000-0000-0000-000000000000}"/>
  <bookViews>
    <workbookView xWindow="0" yWindow="0" windowWidth="23040" windowHeight="8496" tabRatio="512" firstSheet="10" activeTab="13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Ergebnisse" sheetId="35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2">'12.Spieltag'!$A$1:$AK$34</definedName>
    <definedName name="_xlnm.Print_Area" localSheetId="13">'13.Spieltag'!$A$1:$AK$34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H34" i="22"/>
  <c r="K34" i="22"/>
  <c r="N34" i="22"/>
  <c r="Q34" i="22"/>
  <c r="T34" i="22"/>
  <c r="W34" i="22"/>
  <c r="Z34" i="22"/>
  <c r="AC34" i="22"/>
  <c r="E34" i="2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19" i="24"/>
  <c r="H19" i="24"/>
  <c r="K19" i="24"/>
  <c r="N19" i="24"/>
  <c r="Q19" i="24"/>
  <c r="W19" i="24"/>
  <c r="Z19" i="24"/>
  <c r="AC19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AG24" i="22" s="1"/>
  <c r="T24" i="22"/>
  <c r="W24" i="22"/>
  <c r="Z24" i="22"/>
  <c r="AC24" i="22"/>
  <c r="E25" i="22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25" i="21"/>
  <c r="H25" i="21"/>
  <c r="K25" i="21"/>
  <c r="N25" i="21"/>
  <c r="Q25" i="21"/>
  <c r="T25" i="21"/>
  <c r="W25" i="21"/>
  <c r="Z25" i="21"/>
  <c r="AC25" i="21"/>
  <c r="E26" i="21"/>
  <c r="H26" i="21"/>
  <c r="K26" i="21"/>
  <c r="N26" i="21"/>
  <c r="Q26" i="21"/>
  <c r="T26" i="21"/>
  <c r="W26" i="21"/>
  <c r="Z26" i="21"/>
  <c r="AC26" i="21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3" i="26" l="1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13" i="22"/>
  <c r="AG26" i="23"/>
  <c r="AG18" i="23"/>
  <c r="AG16" i="22"/>
  <c r="AG29" i="23"/>
  <c r="AG32" i="26"/>
  <c r="AG27" i="26"/>
  <c r="AG19" i="26"/>
  <c r="AG12" i="24"/>
  <c r="AG30" i="26"/>
  <c r="AG22" i="26"/>
  <c r="AG14" i="26"/>
  <c r="AG27" i="28"/>
  <c r="AG19" i="28"/>
  <c r="AG32" i="29"/>
  <c r="AG24" i="29"/>
  <c r="AG16" i="29"/>
  <c r="AG25" i="26"/>
  <c r="AG17" i="26"/>
  <c r="AG28" i="26"/>
  <c r="AG20" i="26"/>
  <c r="AG12" i="26"/>
  <c r="AG25" i="28"/>
  <c r="AG17" i="28"/>
  <c r="AG30" i="29"/>
  <c r="AG22" i="29"/>
  <c r="AG14" i="29"/>
  <c r="AG31" i="26"/>
  <c r="AG23" i="26"/>
  <c r="AG15" i="26"/>
  <c r="AG28" i="28"/>
  <c r="AG20" i="28"/>
  <c r="AG12" i="28"/>
  <c r="AG25" i="29"/>
  <c r="AG17" i="29"/>
  <c r="AG26" i="26"/>
  <c r="AG18" i="26"/>
  <c r="AG31" i="28"/>
  <c r="AG23" i="28"/>
  <c r="AG15" i="28"/>
  <c r="AG28" i="29"/>
  <c r="AG20" i="29"/>
  <c r="AG12" i="29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30"/>
  <c r="B24" i="10"/>
  <c r="B24" i="24"/>
  <c r="B24" i="28"/>
  <c r="B24" i="34"/>
  <c r="B15" i="11"/>
  <c r="B15" i="6"/>
  <c r="B15" i="2"/>
  <c r="B15" i="28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6"/>
  <c r="B33" i="6"/>
  <c r="B33" i="10"/>
  <c r="B33" i="18"/>
  <c r="B28" i="21"/>
  <c r="B22" i="20"/>
  <c r="B22" i="3"/>
  <c r="B22" i="15"/>
  <c r="B33" i="24"/>
  <c r="B33" i="3"/>
  <c r="B28" i="7"/>
  <c r="B33" i="22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10"/>
  <c r="B30" i="30"/>
  <c r="B30" i="16"/>
  <c r="B30" i="4"/>
  <c r="B30" i="21"/>
  <c r="B30" i="26"/>
  <c r="B28" i="16"/>
  <c r="B28" i="29"/>
  <c r="B28" i="12"/>
  <c r="B28" i="6"/>
  <c r="B28" i="28"/>
  <c r="B28" i="11"/>
  <c r="B28" i="22"/>
  <c r="B28" i="14"/>
  <c r="B28" i="20"/>
  <c r="B28" i="26"/>
  <c r="B25" i="20"/>
  <c r="B25" i="10"/>
  <c r="B25" i="4"/>
  <c r="B25" i="21"/>
  <c r="B25" i="23"/>
  <c r="B25" i="30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22" i="26"/>
  <c r="A31" i="26"/>
  <c r="A28" i="26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27" i="26"/>
  <c r="A21" i="26"/>
  <c r="A26" i="26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16" i="26"/>
  <c r="A25" i="26"/>
  <c r="A34" i="26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13" i="26"/>
  <c r="A24" i="26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28" i="24"/>
  <c r="A17" i="26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11" i="26"/>
  <c r="A30" i="26"/>
  <c r="AH11" i="24"/>
  <c r="AJ11" i="24" s="1"/>
  <c r="A29" i="26"/>
  <c r="A32" i="26"/>
  <c r="A12" i="26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I32" i="24" l="1"/>
  <c r="AI15" i="24"/>
  <c r="AI21" i="24"/>
  <c r="AI18" i="24"/>
  <c r="AI14" i="24"/>
  <c r="AI23" i="24"/>
  <c r="AI22" i="24"/>
  <c r="AI11" i="24"/>
  <c r="AI29" i="24"/>
  <c r="AI16" i="24"/>
  <c r="AI33" i="24"/>
  <c r="AI24" i="24"/>
  <c r="AI31" i="24"/>
  <c r="AI13" i="24"/>
  <c r="AI34" i="24"/>
  <c r="AI26" i="24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I27" i="24"/>
  <c r="AI20" i="24"/>
  <c r="AI12" i="24"/>
  <c r="AI25" i="24"/>
  <c r="AI30" i="24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<sst xmlns="http://schemas.openxmlformats.org/spreadsheetml/2006/main" count="7703" uniqueCount="117">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</sst>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71" priority="19">
      <formula>($AG11&gt;40)</formula>
    </cfRule>
  </conditionalFormatting>
  <conditionalFormatting sqref="B31:B32">
    <cfRule type="expression" dxfId="170" priority="8">
      <formula>($AG31&gt;40)</formula>
    </cfRule>
  </conditionalFormatting>
  <conditionalFormatting sqref="B33:B34">
    <cfRule type="expression" dxfId="169" priority="6">
      <formula>($AG33&gt;40)</formula>
    </cfRule>
  </conditionalFormatting>
  <conditionalFormatting sqref="AG1:AG1048576">
    <cfRule type="top10" dxfId="16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7" priority="17">
      <formula>($AG11&gt;40)</formula>
    </cfRule>
  </conditionalFormatting>
  <conditionalFormatting sqref="B31:B32">
    <cfRule type="expression" dxfId="166" priority="8">
      <formula>($AG31&gt;40)</formula>
    </cfRule>
  </conditionalFormatting>
  <conditionalFormatting sqref="B33:B34">
    <cfRule type="expression" dxfId="165" priority="6">
      <formula>($AG33&gt;40)</formula>
    </cfRule>
  </conditionalFormatting>
  <conditionalFormatting sqref="AG1:AG1048576">
    <cfRule type="top10" dxfId="16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3" priority="17">
      <formula>($AG11&gt;40)</formula>
    </cfRule>
  </conditionalFormatting>
  <conditionalFormatting sqref="B31:B32">
    <cfRule type="expression" dxfId="162" priority="8">
      <formula>($AG31&gt;40)</formula>
    </cfRule>
  </conditionalFormatting>
  <conditionalFormatting sqref="B33:B34">
    <cfRule type="expression" dxfId="161" priority="6">
      <formula>($AG33&gt;40)</formula>
    </cfRule>
  </conditionalFormatting>
  <conditionalFormatting sqref="AG1:AG1048576">
    <cfRule type="top10" dxfId="16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6" sqref="AU16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167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146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187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152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155</v>
      </c>
      <c r="AL5" s="90">
        <f t="shared" si="1"/>
        <v>6</v>
      </c>
      <c r="AM5" s="90">
        <f t="shared" si="2"/>
        <v>6</v>
      </c>
      <c r="AN5" s="90">
        <f t="shared" si="3"/>
        <v>8</v>
      </c>
      <c r="AO5" s="90">
        <f t="shared" si="4"/>
        <v>8</v>
      </c>
      <c r="AP5" s="92">
        <f t="shared" si="5"/>
        <v>127</v>
      </c>
      <c r="AQ5" s="104">
        <f t="shared" si="6"/>
        <v>28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153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135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168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10</v>
      </c>
      <c r="AP7" s="92">
        <f t="shared" si="5"/>
        <v>142</v>
      </c>
      <c r="AQ7" s="104">
        <f t="shared" si="6"/>
        <v>26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150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127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152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133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185</v>
      </c>
      <c r="AL10" s="90">
        <f t="shared" si="1"/>
        <v>4</v>
      </c>
      <c r="AM10" s="90">
        <f t="shared" si="7"/>
        <v>7</v>
      </c>
      <c r="AN10" s="90">
        <f t="shared" si="8"/>
        <v>11</v>
      </c>
      <c r="AO10" s="90">
        <f t="shared" si="9"/>
        <v>12</v>
      </c>
      <c r="AP10" s="92">
        <f t="shared" si="5"/>
        <v>151</v>
      </c>
      <c r="AQ10" s="104">
        <f t="shared" si="6"/>
        <v>34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2</v>
      </c>
      <c r="AN11" s="90">
        <f t="shared" si="8"/>
        <v>4</v>
      </c>
      <c r="AO11" s="90">
        <f t="shared" si="9"/>
        <v>6</v>
      </c>
      <c r="AP11" s="92">
        <f t="shared" si="5"/>
        <v>123</v>
      </c>
      <c r="AQ11" s="104">
        <f t="shared" si="6"/>
        <v>12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170</v>
      </c>
      <c r="AL12" s="90">
        <f t="shared" si="1"/>
        <v>5</v>
      </c>
      <c r="AM12" s="90">
        <f t="shared" si="7"/>
        <v>7</v>
      </c>
      <c r="AN12" s="90">
        <f t="shared" si="8"/>
        <v>7</v>
      </c>
      <c r="AO12" s="90">
        <f t="shared" si="9"/>
        <v>11</v>
      </c>
      <c r="AP12" s="92">
        <f t="shared" si="5"/>
        <v>140</v>
      </c>
      <c r="AQ12" s="104">
        <f t="shared" si="6"/>
        <v>30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208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185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175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148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191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10</v>
      </c>
      <c r="AP15" s="92">
        <f t="shared" si="5"/>
        <v>162</v>
      </c>
      <c r="AQ15" s="104">
        <f t="shared" si="6"/>
        <v>29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173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150</v>
      </c>
      <c r="AQ16" s="104">
        <f t="shared" si="6"/>
        <v>23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120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116</v>
      </c>
      <c r="AQ17" s="104">
        <f t="shared" si="6"/>
        <v>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139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121</v>
      </c>
      <c r="AQ18" s="104">
        <f t="shared" si="6"/>
        <v>18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178</v>
      </c>
      <c r="AL19" s="90">
        <f>SMALL($C19:$AJ19,1)</f>
        <v>6</v>
      </c>
      <c r="AM19" s="90">
        <f>SMALL($C19:$AJ19,2)</f>
        <v>6</v>
      </c>
      <c r="AN19" s="90">
        <f>SMALL($C19:$AJ19,3)</f>
        <v>9</v>
      </c>
      <c r="AO19" s="90">
        <f>SMALL($C19:$AJ19,4)</f>
        <v>9</v>
      </c>
      <c r="AP19" s="92">
        <f t="shared" si="5"/>
        <v>148</v>
      </c>
      <c r="AQ19" s="104">
        <f t="shared" si="6"/>
        <v>30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171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157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170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145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166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143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186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164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189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158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144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117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158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9</v>
      </c>
      <c r="AP26" s="92">
        <f t="shared" ref="AP26:AP30" si="15">AK26-AO26-AN26-AM26-AL26</f>
        <v>137</v>
      </c>
      <c r="AQ26" s="104">
        <f t="shared" si="10"/>
        <v>21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3499</v>
      </c>
      <c r="AL31" s="105">
        <f t="shared" si="17"/>
        <v>77</v>
      </c>
      <c r="AM31" s="105">
        <f t="shared" si="17"/>
        <v>105</v>
      </c>
      <c r="AN31" s="105">
        <f t="shared" si="17"/>
        <v>139</v>
      </c>
      <c r="AO31" s="105">
        <f t="shared" si="17"/>
        <v>163</v>
      </c>
      <c r="AP31" s="106">
        <f t="shared" si="17"/>
        <v>3015</v>
      </c>
      <c r="AQ31" s="106">
        <f t="shared" si="17"/>
        <v>484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59" priority="34" bottom="1" rank="4"/>
  </conditionalFormatting>
  <conditionalFormatting sqref="C4:AJ4">
    <cfRule type="top10" dxfId="158" priority="33" bottom="1" rank="4"/>
  </conditionalFormatting>
  <conditionalFormatting sqref="C5:AJ5">
    <cfRule type="top10" dxfId="157" priority="32" bottom="1" rank="4"/>
  </conditionalFormatting>
  <conditionalFormatting sqref="C6:AJ6">
    <cfRule type="top10" dxfId="156" priority="31" bottom="1" rank="4"/>
  </conditionalFormatting>
  <conditionalFormatting sqref="C7:AJ7">
    <cfRule type="top10" dxfId="155" priority="30" bottom="1" rank="4"/>
  </conditionalFormatting>
  <conditionalFormatting sqref="C8:AJ8">
    <cfRule type="top10" dxfId="154" priority="29" bottom="1" rank="4"/>
  </conditionalFormatting>
  <conditionalFormatting sqref="C9:AJ9">
    <cfRule type="top10" dxfId="153" priority="28" bottom="1" rank="4"/>
  </conditionalFormatting>
  <conditionalFormatting sqref="C10:AJ10">
    <cfRule type="top10" dxfId="152" priority="27" bottom="1" rank="4"/>
  </conditionalFormatting>
  <conditionalFormatting sqref="C11:AJ11">
    <cfRule type="top10" dxfId="151" priority="26" bottom="1" rank="4"/>
  </conditionalFormatting>
  <conditionalFormatting sqref="C12:AJ12">
    <cfRule type="top10" dxfId="150" priority="25" bottom="1" rank="4"/>
  </conditionalFormatting>
  <conditionalFormatting sqref="C13:AJ13">
    <cfRule type="top10" dxfId="149" priority="24" bottom="1" rank="4"/>
  </conditionalFormatting>
  <conditionalFormatting sqref="C14:AJ14">
    <cfRule type="top10" dxfId="148" priority="23" bottom="1" rank="4"/>
  </conditionalFormatting>
  <conditionalFormatting sqref="C15:AJ15">
    <cfRule type="top10" dxfId="147" priority="22" bottom="1" rank="4"/>
  </conditionalFormatting>
  <conditionalFormatting sqref="C16:AJ16">
    <cfRule type="top10" dxfId="146" priority="21" bottom="1" rank="4"/>
  </conditionalFormatting>
  <conditionalFormatting sqref="C17:AJ17">
    <cfRule type="top10" dxfId="145" priority="20" bottom="1" rank="4"/>
  </conditionalFormatting>
  <conditionalFormatting sqref="C18:AJ18">
    <cfRule type="top10" dxfId="144" priority="19" bottom="1" rank="4"/>
  </conditionalFormatting>
  <conditionalFormatting sqref="C19:AJ19">
    <cfRule type="top10" dxfId="143" priority="18" bottom="1" rank="4"/>
  </conditionalFormatting>
  <conditionalFormatting sqref="C20:AJ20">
    <cfRule type="top10" dxfId="142" priority="17" bottom="1" rank="4"/>
  </conditionalFormatting>
  <conditionalFormatting sqref="AU3:AU36">
    <cfRule type="top10" dxfId="141" priority="83" rank="1"/>
  </conditionalFormatting>
  <conditionalFormatting sqref="C21:AJ21">
    <cfRule type="top10" dxfId="140" priority="8" bottom="1" rank="4"/>
  </conditionalFormatting>
  <conditionalFormatting sqref="C22:AJ22">
    <cfRule type="top10" dxfId="139" priority="7" bottom="1" rank="4"/>
  </conditionalFormatting>
  <conditionalFormatting sqref="C23:AJ23">
    <cfRule type="top10" dxfId="138" priority="6" bottom="1" rank="4"/>
  </conditionalFormatting>
  <conditionalFormatting sqref="C24:AJ24">
    <cfRule type="top10" dxfId="137" priority="4" bottom="1" rank="4"/>
  </conditionalFormatting>
  <conditionalFormatting sqref="C25:AJ25">
    <cfRule type="top10" dxfId="136" priority="3" bottom="1" rank="4"/>
  </conditionalFormatting>
  <conditionalFormatting sqref="C26:AJ26">
    <cfRule type="top10" dxfId="135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abSelected="1" workbookViewId="0">
      <selection activeCell="R14" sqref="R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20</v>
      </c>
      <c r="D11" s="24" t="s">
        <v>20</v>
      </c>
      <c r="E11" s="36">
        <v>0</v>
      </c>
      <c r="F11" s="23" t="s">
        <v>105</v>
      </c>
      <c r="G11" s="24" t="s">
        <v>20</v>
      </c>
      <c r="H11" s="36">
        <v>0</v>
      </c>
      <c r="I11" s="23" t="s">
        <v>3</v>
      </c>
      <c r="J11" s="24" t="s">
        <v>105</v>
      </c>
      <c r="K11" s="25" t="s">
        <v>3</v>
      </c>
      <c r="L11" s="23" t="s">
        <v>105</v>
      </c>
      <c r="M11" s="24" t="s">
        <v>3</v>
      </c>
      <c r="N11" s="25" t="s">
        <v>20</v>
      </c>
      <c r="O11" s="23" t="s">
        <v>105</v>
      </c>
      <c r="P11" s="24" t="s">
        <v>105</v>
      </c>
      <c r="Q11" s="25">
        <v>0</v>
      </c>
      <c r="R11" s="23" t="s">
        <v>20</v>
      </c>
      <c r="S11" s="24" t="s">
        <v>20</v>
      </c>
      <c r="T11" s="123">
        <v>12</v>
      </c>
      <c r="U11" s="23" t="s">
        <v>105</v>
      </c>
      <c r="V11" s="24" t="s">
        <v>3</v>
      </c>
      <c r="W11" s="36">
        <v>0</v>
      </c>
      <c r="X11" s="23" t="s">
        <v>20</v>
      </c>
      <c r="Y11" s="24" t="s">
        <v>105</v>
      </c>
      <c r="Z11" s="25">
        <v>0</v>
      </c>
      <c r="AA11" s="23" t="s">
        <v>105</v>
      </c>
      <c r="AB11" s="24" t="s">
        <v>20</v>
      </c>
      <c r="AC11" s="25">
        <v>0</v>
      </c>
      <c r="AD11" s="26"/>
      <c r="AE11" s="24"/>
      <c r="AF11" s="25"/>
      <c r="AG11" s="27">
        <v>17</v>
      </c>
      <c r="AH11" s="28">
        <v>191</v>
      </c>
      <c r="AI11" s="35">
        <v>1</v>
      </c>
      <c r="AJ11" s="30">
        <v>208</v>
      </c>
      <c r="AK11" s="31">
        <v>1</v>
      </c>
    </row>
    <row r="12" spans="1:38" ht="24.9" customHeight="1" thickBot="1" x14ac:dyDescent="0.3">
      <c r="A12" s="35">
        <v>2</v>
      </c>
      <c r="B12" s="27" t="s">
        <v>111</v>
      </c>
      <c r="C12" s="23" t="s">
        <v>20</v>
      </c>
      <c r="D12" s="24" t="s">
        <v>20</v>
      </c>
      <c r="E12" s="36">
        <v>0</v>
      </c>
      <c r="F12" s="23" t="s">
        <v>105</v>
      </c>
      <c r="G12" s="24" t="s">
        <v>20</v>
      </c>
      <c r="H12" s="36">
        <v>0</v>
      </c>
      <c r="I12" s="23" t="s">
        <v>3</v>
      </c>
      <c r="J12" s="24" t="s">
        <v>105</v>
      </c>
      <c r="K12" s="25" t="s">
        <v>3</v>
      </c>
      <c r="L12" s="23" t="s">
        <v>105</v>
      </c>
      <c r="M12" s="24" t="s">
        <v>20</v>
      </c>
      <c r="N12" s="25" t="s">
        <v>21</v>
      </c>
      <c r="O12" s="23" t="s">
        <v>105</v>
      </c>
      <c r="P12" s="24" t="s">
        <v>105</v>
      </c>
      <c r="Q12" s="25">
        <v>0</v>
      </c>
      <c r="R12" s="23" t="s">
        <v>20</v>
      </c>
      <c r="S12" s="24" t="s">
        <v>20</v>
      </c>
      <c r="T12" s="123">
        <v>12</v>
      </c>
      <c r="U12" s="23" t="s">
        <v>20</v>
      </c>
      <c r="V12" s="24" t="s">
        <v>105</v>
      </c>
      <c r="W12" s="36" t="s">
        <v>20</v>
      </c>
      <c r="X12" s="23" t="s">
        <v>3</v>
      </c>
      <c r="Y12" s="24" t="s">
        <v>105</v>
      </c>
      <c r="Z12" s="25">
        <v>0</v>
      </c>
      <c r="AA12" s="23" t="s">
        <v>20</v>
      </c>
      <c r="AB12" s="24" t="s">
        <v>20</v>
      </c>
      <c r="AC12" s="25" t="s">
        <v>3</v>
      </c>
      <c r="AD12" s="26"/>
      <c r="AE12" s="24"/>
      <c r="AF12" s="25"/>
      <c r="AG12" s="27">
        <v>25</v>
      </c>
      <c r="AH12" s="28">
        <v>166</v>
      </c>
      <c r="AI12" s="35">
        <v>6</v>
      </c>
      <c r="AJ12" s="30">
        <v>191</v>
      </c>
      <c r="AK12" s="31">
        <v>2</v>
      </c>
    </row>
    <row r="13" spans="1:38" ht="24.9" customHeight="1" thickBot="1" x14ac:dyDescent="0.3">
      <c r="A13" s="35">
        <v>3</v>
      </c>
      <c r="B13" s="27" t="s">
        <v>83</v>
      </c>
      <c r="C13" s="23" t="s">
        <v>106</v>
      </c>
      <c r="D13" s="24" t="s">
        <v>20</v>
      </c>
      <c r="E13" s="36" t="s">
        <v>20</v>
      </c>
      <c r="F13" s="23" t="s">
        <v>20</v>
      </c>
      <c r="G13" s="24" t="s">
        <v>105</v>
      </c>
      <c r="H13" s="36" t="s">
        <v>3</v>
      </c>
      <c r="I13" s="23" t="s">
        <v>3</v>
      </c>
      <c r="J13" s="24" t="s">
        <v>105</v>
      </c>
      <c r="K13" s="25" t="s">
        <v>3</v>
      </c>
      <c r="L13" s="23" t="s">
        <v>105</v>
      </c>
      <c r="M13" s="24" t="s">
        <v>3</v>
      </c>
      <c r="N13" s="25" t="s">
        <v>20</v>
      </c>
      <c r="O13" s="23" t="s">
        <v>105</v>
      </c>
      <c r="P13" s="24" t="s">
        <v>20</v>
      </c>
      <c r="Q13" s="25" t="s">
        <v>20</v>
      </c>
      <c r="R13" s="23" t="s">
        <v>105</v>
      </c>
      <c r="S13" s="24" t="s">
        <v>20</v>
      </c>
      <c r="T13" s="123">
        <v>0</v>
      </c>
      <c r="U13" s="23" t="s">
        <v>20</v>
      </c>
      <c r="V13" s="24" t="s">
        <v>105</v>
      </c>
      <c r="W13" s="36" t="s">
        <v>20</v>
      </c>
      <c r="X13" s="23" t="s">
        <v>20</v>
      </c>
      <c r="Y13" s="24" t="s">
        <v>105</v>
      </c>
      <c r="Z13" s="25">
        <v>0</v>
      </c>
      <c r="AA13" s="23" t="s">
        <v>105</v>
      </c>
      <c r="AB13" s="24" t="s">
        <v>20</v>
      </c>
      <c r="AC13" s="25">
        <v>0</v>
      </c>
      <c r="AD13" s="26"/>
      <c r="AE13" s="24"/>
      <c r="AF13" s="25"/>
      <c r="AG13" s="27">
        <v>14</v>
      </c>
      <c r="AH13" s="28">
        <v>175</v>
      </c>
      <c r="AI13" s="35">
        <v>2</v>
      </c>
      <c r="AJ13" s="30">
        <v>189</v>
      </c>
      <c r="AK13" s="31">
        <v>3</v>
      </c>
    </row>
    <row r="14" spans="1:38" ht="24.9" customHeight="1" thickBot="1" x14ac:dyDescent="0.3">
      <c r="A14" s="35">
        <v>4</v>
      </c>
      <c r="B14" s="27" t="s">
        <v>90</v>
      </c>
      <c r="C14" s="23" t="s">
        <v>20</v>
      </c>
      <c r="D14" s="24" t="s">
        <v>105</v>
      </c>
      <c r="E14" s="36">
        <v>0</v>
      </c>
      <c r="F14" s="23" t="s">
        <v>105</v>
      </c>
      <c r="G14" s="24" t="s">
        <v>106</v>
      </c>
      <c r="H14" s="36" t="s">
        <v>21</v>
      </c>
      <c r="I14" s="23" t="s">
        <v>20</v>
      </c>
      <c r="J14" s="24" t="s">
        <v>105</v>
      </c>
      <c r="K14" s="25" t="s">
        <v>20</v>
      </c>
      <c r="L14" s="23" t="s">
        <v>105</v>
      </c>
      <c r="M14" s="24" t="s">
        <v>20</v>
      </c>
      <c r="N14" s="25" t="s">
        <v>21</v>
      </c>
      <c r="O14" s="23" t="s">
        <v>105</v>
      </c>
      <c r="P14" s="24" t="s">
        <v>105</v>
      </c>
      <c r="Q14" s="25">
        <v>0</v>
      </c>
      <c r="R14" s="23" t="s">
        <v>105</v>
      </c>
      <c r="S14" s="24" t="s">
        <v>20</v>
      </c>
      <c r="T14" s="123">
        <v>0</v>
      </c>
      <c r="U14" s="23" t="s">
        <v>20</v>
      </c>
      <c r="V14" s="24" t="s">
        <v>105</v>
      </c>
      <c r="W14" s="36" t="s">
        <v>20</v>
      </c>
      <c r="X14" s="23" t="s">
        <v>20</v>
      </c>
      <c r="Y14" s="24" t="s">
        <v>105</v>
      </c>
      <c r="Z14" s="25">
        <v>0</v>
      </c>
      <c r="AA14" s="23" t="s">
        <v>105</v>
      </c>
      <c r="AB14" s="24" t="s">
        <v>20</v>
      </c>
      <c r="AC14" s="25">
        <v>0</v>
      </c>
      <c r="AD14" s="26"/>
      <c r="AE14" s="24"/>
      <c r="AF14" s="25"/>
      <c r="AG14" s="27">
        <v>14</v>
      </c>
      <c r="AH14" s="28">
        <v>173</v>
      </c>
      <c r="AI14" s="35">
        <v>3</v>
      </c>
      <c r="AJ14" s="30">
        <v>187</v>
      </c>
      <c r="AK14" s="31">
        <v>4</v>
      </c>
    </row>
    <row r="15" spans="1:38" ht="24.9" customHeight="1" thickBot="1" x14ac:dyDescent="0.3">
      <c r="A15" s="35">
        <v>5</v>
      </c>
      <c r="B15" s="27" t="s">
        <v>93</v>
      </c>
      <c r="C15" s="23" t="s">
        <v>105</v>
      </c>
      <c r="D15" s="24" t="s">
        <v>20</v>
      </c>
      <c r="E15" s="36" t="s">
        <v>3</v>
      </c>
      <c r="F15" s="23" t="s">
        <v>105</v>
      </c>
      <c r="G15" s="24" t="s">
        <v>106</v>
      </c>
      <c r="H15" s="36" t="s">
        <v>21</v>
      </c>
      <c r="I15" s="23" t="s">
        <v>3</v>
      </c>
      <c r="J15" s="24" t="s">
        <v>106</v>
      </c>
      <c r="K15" s="25" t="s">
        <v>20</v>
      </c>
      <c r="L15" s="23" t="s">
        <v>105</v>
      </c>
      <c r="M15" s="24" t="s">
        <v>20</v>
      </c>
      <c r="N15" s="25" t="s">
        <v>21</v>
      </c>
      <c r="O15" s="23" t="s">
        <v>106</v>
      </c>
      <c r="P15" s="24" t="s">
        <v>20</v>
      </c>
      <c r="Q15" s="25" t="s">
        <v>21</v>
      </c>
      <c r="R15" s="23" t="s">
        <v>105</v>
      </c>
      <c r="S15" s="24" t="s">
        <v>20</v>
      </c>
      <c r="T15" s="123">
        <v>0</v>
      </c>
      <c r="U15" s="23" t="s">
        <v>105</v>
      </c>
      <c r="V15" s="24" t="s">
        <v>3</v>
      </c>
      <c r="W15" s="36">
        <v>0</v>
      </c>
      <c r="X15" s="23" t="s">
        <v>20</v>
      </c>
      <c r="Y15" s="24" t="s">
        <v>106</v>
      </c>
      <c r="Z15" s="25">
        <v>0</v>
      </c>
      <c r="AA15" s="23" t="s">
        <v>105</v>
      </c>
      <c r="AB15" s="24" t="s">
        <v>20</v>
      </c>
      <c r="AC15" s="25">
        <v>0</v>
      </c>
      <c r="AD15" s="26"/>
      <c r="AE15" s="24"/>
      <c r="AF15" s="25"/>
      <c r="AG15" s="27">
        <v>20</v>
      </c>
      <c r="AH15" s="28">
        <v>166</v>
      </c>
      <c r="AI15" s="35">
        <v>6</v>
      </c>
      <c r="AJ15" s="30">
        <v>186</v>
      </c>
      <c r="AK15" s="31">
        <v>5</v>
      </c>
      <c r="AL15" s="1"/>
    </row>
    <row r="16" spans="1:38" ht="24.9" customHeight="1" thickBot="1" x14ac:dyDescent="0.3">
      <c r="A16" s="35">
        <v>6</v>
      </c>
      <c r="B16" s="27" t="s">
        <v>79</v>
      </c>
      <c r="C16" s="23" t="s">
        <v>20</v>
      </c>
      <c r="D16" s="24" t="s">
        <v>20</v>
      </c>
      <c r="E16" s="36">
        <v>0</v>
      </c>
      <c r="F16" s="23" t="s">
        <v>20</v>
      </c>
      <c r="G16" s="24" t="s">
        <v>105</v>
      </c>
      <c r="H16" s="36" t="s">
        <v>3</v>
      </c>
      <c r="I16" s="23" t="s">
        <v>3</v>
      </c>
      <c r="J16" s="24" t="s">
        <v>105</v>
      </c>
      <c r="K16" s="25" t="s">
        <v>3</v>
      </c>
      <c r="L16" s="23" t="s">
        <v>105</v>
      </c>
      <c r="M16" s="24" t="s">
        <v>3</v>
      </c>
      <c r="N16" s="25" t="s">
        <v>20</v>
      </c>
      <c r="O16" s="23" t="s">
        <v>105</v>
      </c>
      <c r="P16" s="24" t="s">
        <v>20</v>
      </c>
      <c r="Q16" s="25" t="s">
        <v>20</v>
      </c>
      <c r="R16" s="23" t="s">
        <v>20</v>
      </c>
      <c r="S16" s="24" t="s">
        <v>20</v>
      </c>
      <c r="T16" s="123">
        <v>12</v>
      </c>
      <c r="U16" s="23" t="s">
        <v>105</v>
      </c>
      <c r="V16" s="24" t="s">
        <v>3</v>
      </c>
      <c r="W16" s="36">
        <v>0</v>
      </c>
      <c r="X16" s="23" t="s">
        <v>20</v>
      </c>
      <c r="Y16" s="24" t="s">
        <v>106</v>
      </c>
      <c r="Z16" s="25">
        <v>0</v>
      </c>
      <c r="AA16" s="23" t="s">
        <v>105</v>
      </c>
      <c r="AB16" s="24" t="s">
        <v>20</v>
      </c>
      <c r="AC16" s="25">
        <v>0</v>
      </c>
      <c r="AD16" s="26"/>
      <c r="AE16" s="24"/>
      <c r="AF16" s="25"/>
      <c r="AG16" s="27">
        <v>22</v>
      </c>
      <c r="AH16" s="28">
        <v>163</v>
      </c>
      <c r="AI16" s="35">
        <v>10</v>
      </c>
      <c r="AJ16" s="30">
        <v>185</v>
      </c>
      <c r="AK16" s="31">
        <v>6</v>
      </c>
      <c r="AL16" s="1"/>
    </row>
    <row r="17" spans="1:38" ht="24.9" customHeight="1" thickBot="1" x14ac:dyDescent="0.3">
      <c r="A17" s="35">
        <v>7</v>
      </c>
      <c r="B17" s="27" t="s">
        <v>76</v>
      </c>
      <c r="C17" s="23" t="s">
        <v>20</v>
      </c>
      <c r="D17" s="24" t="s">
        <v>105</v>
      </c>
      <c r="E17" s="36">
        <v>0</v>
      </c>
      <c r="F17" s="23" t="s">
        <v>20</v>
      </c>
      <c r="G17" s="24" t="s">
        <v>105</v>
      </c>
      <c r="H17" s="36" t="s">
        <v>3</v>
      </c>
      <c r="I17" s="23" t="s">
        <v>3</v>
      </c>
      <c r="J17" s="24" t="s">
        <v>105</v>
      </c>
      <c r="K17" s="25" t="s">
        <v>3</v>
      </c>
      <c r="L17" s="23" t="s">
        <v>20</v>
      </c>
      <c r="M17" s="24" t="s">
        <v>20</v>
      </c>
      <c r="N17" s="25">
        <v>0</v>
      </c>
      <c r="O17" s="23" t="s">
        <v>105</v>
      </c>
      <c r="P17" s="24" t="s">
        <v>105</v>
      </c>
      <c r="Q17" s="25">
        <v>0</v>
      </c>
      <c r="R17" s="23" t="s">
        <v>105</v>
      </c>
      <c r="S17" s="24" t="s">
        <v>20</v>
      </c>
      <c r="T17" s="123">
        <v>0</v>
      </c>
      <c r="U17" s="23" t="s">
        <v>105</v>
      </c>
      <c r="V17" s="24" t="s">
        <v>105</v>
      </c>
      <c r="W17" s="36">
        <v>0</v>
      </c>
      <c r="X17" s="23" t="s">
        <v>3</v>
      </c>
      <c r="Y17" s="24" t="s">
        <v>105</v>
      </c>
      <c r="Z17" s="25">
        <v>0</v>
      </c>
      <c r="AA17" s="23" t="s">
        <v>105</v>
      </c>
      <c r="AB17" s="24" t="s">
        <v>106</v>
      </c>
      <c r="AC17" s="25">
        <v>0</v>
      </c>
      <c r="AD17" s="26"/>
      <c r="AE17" s="24"/>
      <c r="AF17" s="25"/>
      <c r="AG17" s="27">
        <v>6</v>
      </c>
      <c r="AH17" s="28">
        <v>172</v>
      </c>
      <c r="AI17" s="35">
        <v>4</v>
      </c>
      <c r="AJ17" s="30">
        <v>178</v>
      </c>
      <c r="AK17" s="31">
        <v>7</v>
      </c>
      <c r="AL17" s="1"/>
    </row>
    <row r="18" spans="1:38" ht="24.9" customHeight="1" thickBot="1" x14ac:dyDescent="0.3">
      <c r="A18" s="35">
        <v>8</v>
      </c>
      <c r="B18" s="27" t="s">
        <v>74</v>
      </c>
      <c r="C18" s="23" t="s">
        <v>105</v>
      </c>
      <c r="D18" s="24" t="s">
        <v>106</v>
      </c>
      <c r="E18" s="36">
        <v>0</v>
      </c>
      <c r="F18" s="23" t="s">
        <v>20</v>
      </c>
      <c r="G18" s="24" t="s">
        <v>106</v>
      </c>
      <c r="H18" s="36" t="s">
        <v>20</v>
      </c>
      <c r="I18" s="23" t="s">
        <v>3</v>
      </c>
      <c r="J18" s="24" t="s">
        <v>106</v>
      </c>
      <c r="K18" s="25" t="s">
        <v>20</v>
      </c>
      <c r="L18" s="23" t="s">
        <v>106</v>
      </c>
      <c r="M18" s="24" t="s">
        <v>20</v>
      </c>
      <c r="N18" s="25" t="s">
        <v>20</v>
      </c>
      <c r="O18" s="23" t="s">
        <v>20</v>
      </c>
      <c r="P18" s="24" t="s">
        <v>105</v>
      </c>
      <c r="Q18" s="25">
        <v>0</v>
      </c>
      <c r="R18" s="23" t="s">
        <v>106</v>
      </c>
      <c r="S18" s="24" t="s">
        <v>105</v>
      </c>
      <c r="T18" s="123">
        <v>0</v>
      </c>
      <c r="U18" s="23" t="s">
        <v>20</v>
      </c>
      <c r="V18" s="24" t="s">
        <v>106</v>
      </c>
      <c r="W18" s="36" t="s">
        <v>21</v>
      </c>
      <c r="X18" s="23" t="s">
        <v>20</v>
      </c>
      <c r="Y18" s="24" t="s">
        <v>106</v>
      </c>
      <c r="Z18" s="25">
        <v>0</v>
      </c>
      <c r="AA18" s="23" t="s">
        <v>105</v>
      </c>
      <c r="AB18" s="24" t="s">
        <v>105</v>
      </c>
      <c r="AC18" s="25" t="s">
        <v>21</v>
      </c>
      <c r="AD18" s="26"/>
      <c r="AE18" s="24"/>
      <c r="AF18" s="25"/>
      <c r="AG18" s="27">
        <v>16</v>
      </c>
      <c r="AH18" s="28">
        <v>159</v>
      </c>
      <c r="AI18" s="35">
        <v>12</v>
      </c>
      <c r="AJ18" s="30">
        <v>175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73</v>
      </c>
      <c r="C19" s="23" t="s">
        <v>20</v>
      </c>
      <c r="D19" s="24" t="s">
        <v>20</v>
      </c>
      <c r="E19" s="36">
        <v>0</v>
      </c>
      <c r="F19" s="23" t="s">
        <v>20</v>
      </c>
      <c r="G19" s="24" t="s">
        <v>20</v>
      </c>
      <c r="H19" s="36">
        <v>0</v>
      </c>
      <c r="I19" s="23" t="s">
        <v>3</v>
      </c>
      <c r="J19" s="24" t="s">
        <v>105</v>
      </c>
      <c r="K19" s="25" t="s">
        <v>3</v>
      </c>
      <c r="L19" s="23" t="s">
        <v>105</v>
      </c>
      <c r="M19" s="24" t="s">
        <v>106</v>
      </c>
      <c r="N19" s="25">
        <v>0</v>
      </c>
      <c r="O19" s="23" t="s">
        <v>106</v>
      </c>
      <c r="P19" s="24" t="s">
        <v>105</v>
      </c>
      <c r="Q19" s="25" t="s">
        <v>20</v>
      </c>
      <c r="R19" s="23" t="s">
        <v>106</v>
      </c>
      <c r="S19" s="24" t="s">
        <v>20</v>
      </c>
      <c r="T19" s="123">
        <v>0</v>
      </c>
      <c r="U19" s="23" t="s">
        <v>20</v>
      </c>
      <c r="V19" s="24" t="s">
        <v>20</v>
      </c>
      <c r="W19" s="36">
        <v>0</v>
      </c>
      <c r="X19" s="23" t="s">
        <v>20</v>
      </c>
      <c r="Y19" s="24" t="s">
        <v>105</v>
      </c>
      <c r="Z19" s="25">
        <v>0</v>
      </c>
      <c r="AA19" s="23" t="s">
        <v>20</v>
      </c>
      <c r="AB19" s="24" t="s">
        <v>108</v>
      </c>
      <c r="AC19" s="25">
        <v>0</v>
      </c>
      <c r="AD19" s="26"/>
      <c r="AE19" s="24"/>
      <c r="AF19" s="25"/>
      <c r="AG19" s="27">
        <v>5</v>
      </c>
      <c r="AH19" s="28">
        <v>168</v>
      </c>
      <c r="AI19" s="35">
        <v>5</v>
      </c>
      <c r="AJ19" s="30">
        <v>173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87</v>
      </c>
      <c r="C20" s="23" t="s">
        <v>105</v>
      </c>
      <c r="D20" s="24" t="s">
        <v>105</v>
      </c>
      <c r="E20" s="36">
        <v>0</v>
      </c>
      <c r="F20" s="23" t="s">
        <v>105</v>
      </c>
      <c r="G20" s="24" t="s">
        <v>3</v>
      </c>
      <c r="H20" s="36">
        <v>0</v>
      </c>
      <c r="I20" s="23" t="s">
        <v>105</v>
      </c>
      <c r="J20" s="24" t="s">
        <v>106</v>
      </c>
      <c r="K20" s="25" t="s">
        <v>20</v>
      </c>
      <c r="L20" s="23" t="s">
        <v>105</v>
      </c>
      <c r="M20" s="24" t="s">
        <v>3</v>
      </c>
      <c r="N20" s="25" t="s">
        <v>20</v>
      </c>
      <c r="O20" s="23" t="s">
        <v>105</v>
      </c>
      <c r="P20" s="24" t="s">
        <v>20</v>
      </c>
      <c r="Q20" s="25" t="s">
        <v>20</v>
      </c>
      <c r="R20" s="23" t="s">
        <v>20</v>
      </c>
      <c r="S20" s="24" t="s">
        <v>20</v>
      </c>
      <c r="T20" s="123">
        <v>12</v>
      </c>
      <c r="U20" s="23" t="s">
        <v>106</v>
      </c>
      <c r="V20" s="24" t="s">
        <v>106</v>
      </c>
      <c r="W20" s="36">
        <v>0</v>
      </c>
      <c r="X20" s="23" t="s">
        <v>3</v>
      </c>
      <c r="Y20" s="24" t="s">
        <v>105</v>
      </c>
      <c r="Z20" s="25">
        <v>0</v>
      </c>
      <c r="AA20" s="23" t="s">
        <v>105</v>
      </c>
      <c r="AB20" s="24" t="s">
        <v>108</v>
      </c>
      <c r="AC20" s="25">
        <v>0</v>
      </c>
      <c r="AD20" s="26"/>
      <c r="AE20" s="24"/>
      <c r="AF20" s="25"/>
      <c r="AG20" s="27">
        <v>18</v>
      </c>
      <c r="AH20" s="28">
        <v>153</v>
      </c>
      <c r="AI20" s="35">
        <v>14</v>
      </c>
      <c r="AJ20" s="30">
        <v>171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77</v>
      </c>
      <c r="C21" s="23" t="s">
        <v>3</v>
      </c>
      <c r="D21" s="24" t="s">
        <v>105</v>
      </c>
      <c r="E21" s="36">
        <v>0</v>
      </c>
      <c r="F21" s="23" t="s">
        <v>20</v>
      </c>
      <c r="G21" s="24" t="s">
        <v>105</v>
      </c>
      <c r="H21" s="36" t="s">
        <v>3</v>
      </c>
      <c r="I21" s="23" t="s">
        <v>20</v>
      </c>
      <c r="J21" s="24" t="s">
        <v>105</v>
      </c>
      <c r="K21" s="25" t="s">
        <v>20</v>
      </c>
      <c r="L21" s="23" t="s">
        <v>105</v>
      </c>
      <c r="M21" s="24" t="s">
        <v>105</v>
      </c>
      <c r="N21" s="25">
        <v>0</v>
      </c>
      <c r="O21" s="23" t="s">
        <v>20</v>
      </c>
      <c r="P21" s="24" t="s">
        <v>105</v>
      </c>
      <c r="Q21" s="25">
        <v>0</v>
      </c>
      <c r="R21" s="23" t="s">
        <v>20</v>
      </c>
      <c r="S21" s="24" t="s">
        <v>3</v>
      </c>
      <c r="T21" s="123">
        <v>0</v>
      </c>
      <c r="U21" s="23" t="s">
        <v>20</v>
      </c>
      <c r="V21" s="24" t="s">
        <v>20</v>
      </c>
      <c r="W21" s="36">
        <v>0</v>
      </c>
      <c r="X21" s="23" t="s">
        <v>3</v>
      </c>
      <c r="Y21" s="24" t="s">
        <v>105</v>
      </c>
      <c r="Z21" s="25">
        <v>0</v>
      </c>
      <c r="AA21" s="23" t="s">
        <v>20</v>
      </c>
      <c r="AB21" s="24" t="s">
        <v>105</v>
      </c>
      <c r="AC21" s="25">
        <v>0</v>
      </c>
      <c r="AD21" s="26"/>
      <c r="AE21" s="24"/>
      <c r="AF21" s="25"/>
      <c r="AG21" s="27">
        <v>5</v>
      </c>
      <c r="AH21" s="28">
        <v>165</v>
      </c>
      <c r="AI21" s="35">
        <v>8</v>
      </c>
      <c r="AJ21" s="30">
        <v>170</v>
      </c>
      <c r="AK21" s="31">
        <v>11</v>
      </c>
      <c r="AL21" s="1"/>
    </row>
    <row r="22" spans="1:38" ht="24.9" customHeight="1" thickBot="1" x14ac:dyDescent="0.3">
      <c r="A22" s="35">
        <v>11</v>
      </c>
      <c r="B22" s="27" t="s">
        <v>80</v>
      </c>
      <c r="C22" s="23" t="s">
        <v>105</v>
      </c>
      <c r="D22" s="24" t="s">
        <v>105</v>
      </c>
      <c r="E22" s="36">
        <v>0</v>
      </c>
      <c r="F22" s="23" t="s">
        <v>105</v>
      </c>
      <c r="G22" s="24" t="s">
        <v>20</v>
      </c>
      <c r="H22" s="36">
        <v>0</v>
      </c>
      <c r="I22" s="23" t="s">
        <v>3</v>
      </c>
      <c r="J22" s="24" t="s">
        <v>105</v>
      </c>
      <c r="K22" s="25" t="s">
        <v>3</v>
      </c>
      <c r="L22" s="23" t="s">
        <v>105</v>
      </c>
      <c r="M22" s="24" t="s">
        <v>3</v>
      </c>
      <c r="N22" s="25" t="s">
        <v>20</v>
      </c>
      <c r="O22" s="23" t="s">
        <v>105</v>
      </c>
      <c r="P22" s="24" t="s">
        <v>105</v>
      </c>
      <c r="Q22" s="25">
        <v>0</v>
      </c>
      <c r="R22" s="23" t="s">
        <v>105</v>
      </c>
      <c r="S22" s="24" t="s">
        <v>20</v>
      </c>
      <c r="T22" s="123">
        <v>0</v>
      </c>
      <c r="U22" s="23" t="s">
        <v>105</v>
      </c>
      <c r="V22" s="24" t="s">
        <v>20</v>
      </c>
      <c r="W22" s="36">
        <v>0</v>
      </c>
      <c r="X22" s="23" t="s">
        <v>20</v>
      </c>
      <c r="Y22" s="24" t="s">
        <v>106</v>
      </c>
      <c r="Z22" s="25">
        <v>0</v>
      </c>
      <c r="AA22" s="23" t="s">
        <v>106</v>
      </c>
      <c r="AB22" s="24" t="s">
        <v>20</v>
      </c>
      <c r="AC22" s="25">
        <v>0</v>
      </c>
      <c r="AD22" s="26"/>
      <c r="AE22" s="24"/>
      <c r="AF22" s="25"/>
      <c r="AG22" s="27">
        <v>5</v>
      </c>
      <c r="AH22" s="28">
        <v>165</v>
      </c>
      <c r="AI22" s="35">
        <v>8</v>
      </c>
      <c r="AJ22" s="30">
        <v>170</v>
      </c>
      <c r="AK22" s="31">
        <v>11</v>
      </c>
      <c r="AL22" s="1"/>
    </row>
    <row r="23" spans="1:38" ht="24.9" customHeight="1" thickBot="1" x14ac:dyDescent="0.3">
      <c r="A23" s="35">
        <v>13</v>
      </c>
      <c r="B23" s="27" t="s">
        <v>82</v>
      </c>
      <c r="C23" s="23" t="s">
        <v>105</v>
      </c>
      <c r="D23" s="24" t="s">
        <v>20</v>
      </c>
      <c r="E23" s="36" t="s">
        <v>3</v>
      </c>
      <c r="F23" s="23" t="s">
        <v>105</v>
      </c>
      <c r="G23" s="24" t="s">
        <v>20</v>
      </c>
      <c r="H23" s="36">
        <v>0</v>
      </c>
      <c r="I23" s="23" t="s">
        <v>20</v>
      </c>
      <c r="J23" s="24" t="s">
        <v>106</v>
      </c>
      <c r="K23" s="25" t="s">
        <v>21</v>
      </c>
      <c r="L23" s="23" t="s">
        <v>105</v>
      </c>
      <c r="M23" s="24" t="s">
        <v>20</v>
      </c>
      <c r="N23" s="25" t="s">
        <v>21</v>
      </c>
      <c r="O23" s="23" t="s">
        <v>105</v>
      </c>
      <c r="P23" s="24" t="s">
        <v>20</v>
      </c>
      <c r="Q23" s="25" t="s">
        <v>20</v>
      </c>
      <c r="R23" s="23" t="s">
        <v>105</v>
      </c>
      <c r="S23" s="24" t="s">
        <v>20</v>
      </c>
      <c r="T23" s="123">
        <v>0</v>
      </c>
      <c r="U23" s="23" t="s">
        <v>20</v>
      </c>
      <c r="V23" s="24" t="s">
        <v>105</v>
      </c>
      <c r="W23" s="36" t="s">
        <v>20</v>
      </c>
      <c r="X23" s="23" t="s">
        <v>20</v>
      </c>
      <c r="Y23" s="24" t="s">
        <v>105</v>
      </c>
      <c r="Z23" s="25">
        <v>0</v>
      </c>
      <c r="AA23" s="23" t="s">
        <v>105</v>
      </c>
      <c r="AB23" s="24" t="s">
        <v>20</v>
      </c>
      <c r="AC23" s="25">
        <v>0</v>
      </c>
      <c r="AD23" s="26"/>
      <c r="AE23" s="24"/>
      <c r="AF23" s="25"/>
      <c r="AG23" s="27">
        <v>17</v>
      </c>
      <c r="AH23" s="28">
        <v>151</v>
      </c>
      <c r="AI23" s="35">
        <v>15</v>
      </c>
      <c r="AJ23" s="30">
        <v>168</v>
      </c>
      <c r="AK23" s="31">
        <v>13</v>
      </c>
      <c r="AL23" s="1"/>
    </row>
    <row r="24" spans="1:38" ht="24.9" customHeight="1" thickBot="1" x14ac:dyDescent="0.3">
      <c r="A24" s="35">
        <v>14</v>
      </c>
      <c r="B24" s="27" t="s">
        <v>84</v>
      </c>
      <c r="C24" s="23" t="s">
        <v>20</v>
      </c>
      <c r="D24" s="24" t="s">
        <v>105</v>
      </c>
      <c r="E24" s="36">
        <v>0</v>
      </c>
      <c r="F24" s="23" t="s">
        <v>3</v>
      </c>
      <c r="G24" s="24" t="s">
        <v>105</v>
      </c>
      <c r="H24" s="36" t="s">
        <v>20</v>
      </c>
      <c r="I24" s="23" t="s">
        <v>20</v>
      </c>
      <c r="J24" s="24" t="s">
        <v>105</v>
      </c>
      <c r="K24" s="25" t="s">
        <v>20</v>
      </c>
      <c r="L24" s="23" t="s">
        <v>20</v>
      </c>
      <c r="M24" s="24" t="s">
        <v>20</v>
      </c>
      <c r="N24" s="25">
        <v>0</v>
      </c>
      <c r="O24" s="23" t="s">
        <v>20</v>
      </c>
      <c r="P24" s="24" t="s">
        <v>105</v>
      </c>
      <c r="Q24" s="25">
        <v>0</v>
      </c>
      <c r="R24" s="23" t="s">
        <v>105</v>
      </c>
      <c r="S24" s="24" t="s">
        <v>105</v>
      </c>
      <c r="T24" s="123">
        <v>20</v>
      </c>
      <c r="U24" s="23" t="s">
        <v>3</v>
      </c>
      <c r="V24" s="24" t="s">
        <v>20</v>
      </c>
      <c r="W24" s="36" t="s">
        <v>20</v>
      </c>
      <c r="X24" s="23" t="s">
        <v>108</v>
      </c>
      <c r="Y24" s="24" t="s">
        <v>105</v>
      </c>
      <c r="Z24" s="25">
        <v>0</v>
      </c>
      <c r="AA24" s="23" t="s">
        <v>105</v>
      </c>
      <c r="AB24" s="24" t="s">
        <v>20</v>
      </c>
      <c r="AC24" s="25">
        <v>0</v>
      </c>
      <c r="AD24" s="26"/>
      <c r="AE24" s="24"/>
      <c r="AF24" s="25"/>
      <c r="AG24" s="27">
        <v>26</v>
      </c>
      <c r="AH24" s="28">
        <v>141</v>
      </c>
      <c r="AI24" s="35">
        <v>18</v>
      </c>
      <c r="AJ24" s="30">
        <v>167</v>
      </c>
      <c r="AK24" s="31">
        <v>14</v>
      </c>
      <c r="AL24" s="1"/>
    </row>
    <row r="25" spans="1:38" ht="24.9" customHeight="1" thickBot="1" x14ac:dyDescent="0.3">
      <c r="A25" s="35">
        <v>15</v>
      </c>
      <c r="B25" s="27" t="s">
        <v>109</v>
      </c>
      <c r="C25" s="23" t="s">
        <v>20</v>
      </c>
      <c r="D25" s="24" t="s">
        <v>106</v>
      </c>
      <c r="E25" s="36">
        <v>0</v>
      </c>
      <c r="F25" s="23" t="s">
        <v>106</v>
      </c>
      <c r="G25" s="24" t="s">
        <v>105</v>
      </c>
      <c r="H25" s="36">
        <v>0</v>
      </c>
      <c r="I25" s="23" t="s">
        <v>3</v>
      </c>
      <c r="J25" s="24" t="s">
        <v>105</v>
      </c>
      <c r="K25" s="25" t="s">
        <v>3</v>
      </c>
      <c r="L25" s="23" t="s">
        <v>20</v>
      </c>
      <c r="M25" s="24" t="s">
        <v>20</v>
      </c>
      <c r="N25" s="25">
        <v>0</v>
      </c>
      <c r="O25" s="23" t="s">
        <v>105</v>
      </c>
      <c r="P25" s="24" t="s">
        <v>106</v>
      </c>
      <c r="Q25" s="25">
        <v>0</v>
      </c>
      <c r="R25" s="23" t="s">
        <v>20</v>
      </c>
      <c r="S25" s="24" t="s">
        <v>3</v>
      </c>
      <c r="T25" s="123">
        <v>0</v>
      </c>
      <c r="U25" s="23" t="s">
        <v>105</v>
      </c>
      <c r="V25" s="24" t="s">
        <v>20</v>
      </c>
      <c r="W25" s="36">
        <v>0</v>
      </c>
      <c r="X25" s="23" t="s">
        <v>3</v>
      </c>
      <c r="Y25" s="24" t="s">
        <v>106</v>
      </c>
      <c r="Z25" s="25">
        <v>0</v>
      </c>
      <c r="AA25" s="23" t="s">
        <v>106</v>
      </c>
      <c r="AB25" s="24" t="s">
        <v>108</v>
      </c>
      <c r="AC25" s="25">
        <v>0</v>
      </c>
      <c r="AD25" s="26"/>
      <c r="AE25" s="24"/>
      <c r="AF25" s="25"/>
      <c r="AG25" s="27">
        <v>3</v>
      </c>
      <c r="AH25" s="28">
        <v>163</v>
      </c>
      <c r="AI25" s="35">
        <v>10</v>
      </c>
      <c r="AJ25" s="30">
        <v>166</v>
      </c>
      <c r="AK25" s="31">
        <v>15</v>
      </c>
      <c r="AL25" s="1"/>
    </row>
    <row r="26" spans="1:38" ht="24.9" customHeight="1" thickBot="1" x14ac:dyDescent="0.3">
      <c r="A26" s="35">
        <v>16</v>
      </c>
      <c r="B26" s="27" t="s">
        <v>88</v>
      </c>
      <c r="C26" s="23"/>
      <c r="D26" s="24"/>
      <c r="E26" s="36"/>
      <c r="F26" s="23"/>
      <c r="G26" s="24"/>
      <c r="H26" s="36"/>
      <c r="I26" s="23"/>
      <c r="J26" s="24"/>
      <c r="K26" s="25"/>
      <c r="L26" s="23"/>
      <c r="M26" s="24"/>
      <c r="N26" s="25"/>
      <c r="O26" s="23"/>
      <c r="P26" s="24"/>
      <c r="Q26" s="25"/>
      <c r="R26" s="23"/>
      <c r="S26" s="24"/>
      <c r="T26" s="123"/>
      <c r="U26" s="23"/>
      <c r="V26" s="24"/>
      <c r="W26" s="36"/>
      <c r="X26" s="23"/>
      <c r="Y26" s="24"/>
      <c r="Z26" s="25"/>
      <c r="AA26" s="23"/>
      <c r="AB26" s="24"/>
      <c r="AC26" s="25"/>
      <c r="AD26" s="26"/>
      <c r="AE26" s="24"/>
      <c r="AF26" s="25"/>
      <c r="AG26" s="27">
        <v>0</v>
      </c>
      <c r="AH26" s="28">
        <v>158</v>
      </c>
      <c r="AI26" s="35">
        <v>13</v>
      </c>
      <c r="AJ26" s="30">
        <v>158</v>
      </c>
      <c r="AK26" s="31">
        <v>16</v>
      </c>
      <c r="AL26" s="1"/>
    </row>
    <row r="27" spans="1:38" ht="24.9" customHeight="1" thickBot="1" x14ac:dyDescent="0.3">
      <c r="A27" s="35">
        <v>17</v>
      </c>
      <c r="B27" s="27" t="s">
        <v>78</v>
      </c>
      <c r="C27" s="23" t="s">
        <v>20</v>
      </c>
      <c r="D27" s="24" t="s">
        <v>105</v>
      </c>
      <c r="E27" s="36">
        <v>0</v>
      </c>
      <c r="F27" s="23" t="s">
        <v>20</v>
      </c>
      <c r="G27" s="24" t="s">
        <v>20</v>
      </c>
      <c r="H27" s="36">
        <v>0</v>
      </c>
      <c r="I27" s="23" t="s">
        <v>3</v>
      </c>
      <c r="J27" s="24" t="s">
        <v>105</v>
      </c>
      <c r="K27" s="25" t="s">
        <v>3</v>
      </c>
      <c r="L27" s="23" t="s">
        <v>105</v>
      </c>
      <c r="M27" s="24" t="s">
        <v>20</v>
      </c>
      <c r="N27" s="25" t="s">
        <v>21</v>
      </c>
      <c r="O27" s="23" t="s">
        <v>20</v>
      </c>
      <c r="P27" s="24" t="s">
        <v>20</v>
      </c>
      <c r="Q27" s="25">
        <v>0</v>
      </c>
      <c r="R27" s="23" t="s">
        <v>105</v>
      </c>
      <c r="S27" s="24" t="s">
        <v>20</v>
      </c>
      <c r="T27" s="123">
        <v>0</v>
      </c>
      <c r="U27" s="23" t="s">
        <v>20</v>
      </c>
      <c r="V27" s="24" t="s">
        <v>3</v>
      </c>
      <c r="W27" s="36">
        <v>0</v>
      </c>
      <c r="X27" s="23" t="s">
        <v>20</v>
      </c>
      <c r="Y27" s="24" t="s">
        <v>106</v>
      </c>
      <c r="Z27" s="25">
        <v>0</v>
      </c>
      <c r="AA27" s="23" t="s">
        <v>105</v>
      </c>
      <c r="AB27" s="24" t="s">
        <v>20</v>
      </c>
      <c r="AC27" s="25">
        <v>0</v>
      </c>
      <c r="AD27" s="26"/>
      <c r="AE27" s="24"/>
      <c r="AF27" s="25"/>
      <c r="AG27" s="27">
        <v>8</v>
      </c>
      <c r="AH27" s="28">
        <v>147</v>
      </c>
      <c r="AI27" s="35">
        <v>17</v>
      </c>
      <c r="AJ27" s="30">
        <v>155</v>
      </c>
      <c r="AK27" s="31">
        <v>17</v>
      </c>
      <c r="AL27" s="1"/>
    </row>
    <row r="28" spans="1:38" ht="24.9" customHeight="1" thickBot="1" x14ac:dyDescent="0.3">
      <c r="A28" s="35">
        <v>18</v>
      </c>
      <c r="B28" s="27" t="s">
        <v>85</v>
      </c>
      <c r="C28" s="23" t="s">
        <v>20</v>
      </c>
      <c r="D28" s="24" t="s">
        <v>105</v>
      </c>
      <c r="E28" s="36">
        <v>0</v>
      </c>
      <c r="F28" s="23" t="s">
        <v>106</v>
      </c>
      <c r="G28" s="24" t="s">
        <v>20</v>
      </c>
      <c r="H28" s="36">
        <v>0</v>
      </c>
      <c r="I28" s="23" t="s">
        <v>108</v>
      </c>
      <c r="J28" s="24" t="s">
        <v>105</v>
      </c>
      <c r="K28" s="25" t="s">
        <v>20</v>
      </c>
      <c r="L28" s="23" t="s">
        <v>20</v>
      </c>
      <c r="M28" s="24" t="s">
        <v>105</v>
      </c>
      <c r="N28" s="25">
        <v>0</v>
      </c>
      <c r="O28" s="23" t="s">
        <v>105</v>
      </c>
      <c r="P28" s="24" t="s">
        <v>3</v>
      </c>
      <c r="Q28" s="25" t="s">
        <v>3</v>
      </c>
      <c r="R28" s="23" t="s">
        <v>106</v>
      </c>
      <c r="S28" s="24" t="s">
        <v>105</v>
      </c>
      <c r="T28" s="123">
        <v>0</v>
      </c>
      <c r="U28" s="23" t="s">
        <v>105</v>
      </c>
      <c r="V28" s="24" t="s">
        <v>3</v>
      </c>
      <c r="W28" s="36">
        <v>0</v>
      </c>
      <c r="X28" s="23" t="s">
        <v>3</v>
      </c>
      <c r="Y28" s="24" t="s">
        <v>106</v>
      </c>
      <c r="Z28" s="25">
        <v>0</v>
      </c>
      <c r="AA28" s="23" t="s">
        <v>106</v>
      </c>
      <c r="AB28" s="24" t="s">
        <v>20</v>
      </c>
      <c r="AC28" s="25">
        <v>0</v>
      </c>
      <c r="AD28" s="26"/>
      <c r="AE28" s="24"/>
      <c r="AF28" s="25"/>
      <c r="AG28" s="27">
        <v>5</v>
      </c>
      <c r="AH28" s="28">
        <v>148</v>
      </c>
      <c r="AI28" s="35">
        <v>16</v>
      </c>
      <c r="AJ28" s="30">
        <v>153</v>
      </c>
      <c r="AK28" s="31">
        <v>18</v>
      </c>
      <c r="AL28" s="1"/>
    </row>
    <row r="29" spans="1:38" ht="24.9" customHeight="1" thickBot="1" x14ac:dyDescent="0.3">
      <c r="A29" s="35">
        <v>19</v>
      </c>
      <c r="B29" s="27" t="s">
        <v>81</v>
      </c>
      <c r="C29" s="23" t="s">
        <v>105</v>
      </c>
      <c r="D29" s="24" t="s">
        <v>20</v>
      </c>
      <c r="E29" s="36" t="s">
        <v>3</v>
      </c>
      <c r="F29" s="23" t="s">
        <v>106</v>
      </c>
      <c r="G29" s="24" t="s">
        <v>20</v>
      </c>
      <c r="H29" s="36">
        <v>0</v>
      </c>
      <c r="I29" s="23" t="s">
        <v>3</v>
      </c>
      <c r="J29" s="24" t="s">
        <v>105</v>
      </c>
      <c r="K29" s="25" t="s">
        <v>3</v>
      </c>
      <c r="L29" s="23" t="s">
        <v>105</v>
      </c>
      <c r="M29" s="24" t="s">
        <v>3</v>
      </c>
      <c r="N29" s="25" t="s">
        <v>20</v>
      </c>
      <c r="O29" s="23" t="s">
        <v>105</v>
      </c>
      <c r="P29" s="24" t="s">
        <v>20</v>
      </c>
      <c r="Q29" s="25" t="s">
        <v>20</v>
      </c>
      <c r="R29" s="23" t="s">
        <v>105</v>
      </c>
      <c r="S29" s="24" t="s">
        <v>3</v>
      </c>
      <c r="T29" s="123">
        <v>0</v>
      </c>
      <c r="U29" s="23" t="s">
        <v>20</v>
      </c>
      <c r="V29" s="24" t="s">
        <v>3</v>
      </c>
      <c r="W29" s="36">
        <v>0</v>
      </c>
      <c r="X29" s="23" t="s">
        <v>108</v>
      </c>
      <c r="Y29" s="24" t="s">
        <v>105</v>
      </c>
      <c r="Z29" s="25">
        <v>0</v>
      </c>
      <c r="AA29" s="23" t="s">
        <v>20</v>
      </c>
      <c r="AB29" s="24" t="s">
        <v>20</v>
      </c>
      <c r="AC29" s="25" t="s">
        <v>3</v>
      </c>
      <c r="AD29" s="26"/>
      <c r="AE29" s="24"/>
      <c r="AF29" s="25"/>
      <c r="AG29" s="27">
        <v>13</v>
      </c>
      <c r="AH29" s="28">
        <v>139</v>
      </c>
      <c r="AI29" s="35">
        <v>20</v>
      </c>
      <c r="AJ29" s="30">
        <v>152</v>
      </c>
      <c r="AK29" s="31">
        <v>19</v>
      </c>
      <c r="AL29" s="1"/>
    </row>
    <row r="30" spans="1:38" ht="28.2" customHeight="1" thickBot="1" x14ac:dyDescent="0.3">
      <c r="A30" s="35">
        <v>20</v>
      </c>
      <c r="B30" s="27" t="s">
        <v>110</v>
      </c>
      <c r="C30" s="23" t="s">
        <v>20</v>
      </c>
      <c r="D30" s="24" t="s">
        <v>105</v>
      </c>
      <c r="E30" s="36">
        <v>0</v>
      </c>
      <c r="F30" s="23" t="s">
        <v>105</v>
      </c>
      <c r="G30" s="24" t="s">
        <v>20</v>
      </c>
      <c r="H30" s="36">
        <v>0</v>
      </c>
      <c r="I30" s="23" t="s">
        <v>20</v>
      </c>
      <c r="J30" s="24" t="s">
        <v>105</v>
      </c>
      <c r="K30" s="25" t="s">
        <v>20</v>
      </c>
      <c r="L30" s="23" t="s">
        <v>105</v>
      </c>
      <c r="M30" s="24" t="s">
        <v>20</v>
      </c>
      <c r="N30" s="25" t="s">
        <v>21</v>
      </c>
      <c r="O30" s="23" t="s">
        <v>105</v>
      </c>
      <c r="P30" s="24" t="s">
        <v>20</v>
      </c>
      <c r="Q30" s="25" t="s">
        <v>20</v>
      </c>
      <c r="R30" s="23" t="s">
        <v>105</v>
      </c>
      <c r="S30" s="24" t="s">
        <v>20</v>
      </c>
      <c r="T30" s="123">
        <v>0</v>
      </c>
      <c r="U30" s="23" t="s">
        <v>20</v>
      </c>
      <c r="V30" s="24" t="s">
        <v>20</v>
      </c>
      <c r="W30" s="36">
        <v>0</v>
      </c>
      <c r="X30" s="23" t="s">
        <v>20</v>
      </c>
      <c r="Y30" s="24" t="s">
        <v>105</v>
      </c>
      <c r="Z30" s="25">
        <v>0</v>
      </c>
      <c r="AA30" s="23" t="s">
        <v>20</v>
      </c>
      <c r="AB30" s="24" t="s">
        <v>105</v>
      </c>
      <c r="AC30" s="25">
        <v>0</v>
      </c>
      <c r="AD30" s="26"/>
      <c r="AE30" s="24"/>
      <c r="AF30" s="25"/>
      <c r="AG30" s="27">
        <v>9</v>
      </c>
      <c r="AH30" s="28">
        <v>141</v>
      </c>
      <c r="AI30" s="35">
        <v>18</v>
      </c>
      <c r="AJ30" s="30">
        <v>150</v>
      </c>
      <c r="AK30" s="31">
        <v>20</v>
      </c>
      <c r="AL30" s="1"/>
    </row>
    <row r="31" spans="1:38" ht="28.2" customHeight="1" thickBot="1" x14ac:dyDescent="0.3">
      <c r="A31" s="35">
        <v>21</v>
      </c>
      <c r="B31" s="27" t="s">
        <v>75</v>
      </c>
      <c r="C31" s="23" t="s">
        <v>105</v>
      </c>
      <c r="D31" s="24" t="s">
        <v>20</v>
      </c>
      <c r="E31" s="36" t="s">
        <v>3</v>
      </c>
      <c r="F31" s="23" t="s">
        <v>20</v>
      </c>
      <c r="G31" s="24" t="s">
        <v>106</v>
      </c>
      <c r="H31" s="36" t="s">
        <v>20</v>
      </c>
      <c r="I31" s="23" t="s">
        <v>108</v>
      </c>
      <c r="J31" s="24" t="s">
        <v>106</v>
      </c>
      <c r="K31" s="25" t="s">
        <v>20</v>
      </c>
      <c r="L31" s="23" t="s">
        <v>106</v>
      </c>
      <c r="M31" s="24" t="s">
        <v>20</v>
      </c>
      <c r="N31" s="25" t="s">
        <v>20</v>
      </c>
      <c r="O31" s="23" t="s">
        <v>20</v>
      </c>
      <c r="P31" s="24" t="s">
        <v>106</v>
      </c>
      <c r="Q31" s="25">
        <v>0</v>
      </c>
      <c r="R31" s="23" t="s">
        <v>106</v>
      </c>
      <c r="S31" s="24" t="s">
        <v>20</v>
      </c>
      <c r="T31" s="123">
        <v>0</v>
      </c>
      <c r="U31" s="23" t="s">
        <v>3</v>
      </c>
      <c r="V31" s="24" t="s">
        <v>105</v>
      </c>
      <c r="W31" s="36" t="s">
        <v>3</v>
      </c>
      <c r="X31" s="23" t="s">
        <v>20</v>
      </c>
      <c r="Y31" s="24" t="s">
        <v>106</v>
      </c>
      <c r="Z31" s="25">
        <v>0</v>
      </c>
      <c r="AA31" s="23" t="s">
        <v>105</v>
      </c>
      <c r="AB31" s="24" t="s">
        <v>20</v>
      </c>
      <c r="AC31" s="25">
        <v>0</v>
      </c>
      <c r="AD31" s="26"/>
      <c r="AE31" s="24"/>
      <c r="AF31" s="25"/>
      <c r="AG31" s="27">
        <v>12</v>
      </c>
      <c r="AH31" s="28">
        <v>132</v>
      </c>
      <c r="AI31" s="35">
        <v>21</v>
      </c>
      <c r="AJ31" s="30">
        <v>144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112</v>
      </c>
      <c r="C32" s="23" t="s">
        <v>20</v>
      </c>
      <c r="D32" s="24" t="s">
        <v>105</v>
      </c>
      <c r="E32" s="36">
        <v>0</v>
      </c>
      <c r="F32" s="23" t="s">
        <v>105</v>
      </c>
      <c r="G32" s="24" t="s">
        <v>105</v>
      </c>
      <c r="H32" s="36">
        <v>0</v>
      </c>
      <c r="I32" s="23" t="s">
        <v>20</v>
      </c>
      <c r="J32" s="24" t="s">
        <v>106</v>
      </c>
      <c r="K32" s="25" t="s">
        <v>21</v>
      </c>
      <c r="L32" s="23" t="s">
        <v>105</v>
      </c>
      <c r="M32" s="24" t="s">
        <v>3</v>
      </c>
      <c r="N32" s="25" t="s">
        <v>20</v>
      </c>
      <c r="O32" s="23" t="s">
        <v>20</v>
      </c>
      <c r="P32" s="24" t="s">
        <v>105</v>
      </c>
      <c r="Q32" s="25">
        <v>0</v>
      </c>
      <c r="R32" s="23" t="s">
        <v>3</v>
      </c>
      <c r="S32" s="24" t="s">
        <v>115</v>
      </c>
      <c r="T32" s="123">
        <v>0</v>
      </c>
      <c r="U32" s="23" t="s">
        <v>106</v>
      </c>
      <c r="V32" s="24" t="s">
        <v>106</v>
      </c>
      <c r="W32" s="36">
        <v>0</v>
      </c>
      <c r="X32" s="23" t="s">
        <v>20</v>
      </c>
      <c r="Y32" s="24" t="s">
        <v>106</v>
      </c>
      <c r="Z32" s="25">
        <v>0</v>
      </c>
      <c r="AA32" s="23" t="s">
        <v>20</v>
      </c>
      <c r="AB32" s="24" t="s">
        <v>105</v>
      </c>
      <c r="AC32" s="25">
        <v>0</v>
      </c>
      <c r="AD32" s="26"/>
      <c r="AE32" s="24"/>
      <c r="AF32" s="25"/>
      <c r="AG32" s="27">
        <v>7</v>
      </c>
      <c r="AH32" s="28">
        <v>132</v>
      </c>
      <c r="AI32" s="35">
        <v>21</v>
      </c>
      <c r="AJ32" s="30">
        <v>139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107</v>
      </c>
      <c r="C33" s="23" t="s">
        <v>105</v>
      </c>
      <c r="D33" s="24" t="s">
        <v>20</v>
      </c>
      <c r="E33" s="36" t="s">
        <v>3</v>
      </c>
      <c r="F33" s="23" t="s">
        <v>20</v>
      </c>
      <c r="G33" s="24" t="s">
        <v>20</v>
      </c>
      <c r="H33" s="36">
        <v>0</v>
      </c>
      <c r="I33" s="23" t="s">
        <v>3</v>
      </c>
      <c r="J33" s="24" t="s">
        <v>105</v>
      </c>
      <c r="K33" s="25" t="s">
        <v>3</v>
      </c>
      <c r="L33" s="23" t="s">
        <v>106</v>
      </c>
      <c r="M33" s="24" t="s">
        <v>20</v>
      </c>
      <c r="N33" s="25" t="s">
        <v>20</v>
      </c>
      <c r="O33" s="23" t="s">
        <v>20</v>
      </c>
      <c r="P33" s="24" t="s">
        <v>3</v>
      </c>
      <c r="Q33" s="25" t="s">
        <v>20</v>
      </c>
      <c r="R33" s="23" t="s">
        <v>105</v>
      </c>
      <c r="S33" s="24" t="s">
        <v>20</v>
      </c>
      <c r="T33" s="123">
        <v>0</v>
      </c>
      <c r="U33" s="23" t="s">
        <v>3</v>
      </c>
      <c r="V33" s="24" t="s">
        <v>20</v>
      </c>
      <c r="W33" s="36" t="s">
        <v>20</v>
      </c>
      <c r="X33" s="23" t="s">
        <v>108</v>
      </c>
      <c r="Y33" s="24" t="s">
        <v>105</v>
      </c>
      <c r="Z33" s="25">
        <v>0</v>
      </c>
      <c r="AA33" s="23" t="s">
        <v>105</v>
      </c>
      <c r="AB33" s="24" t="s">
        <v>20</v>
      </c>
      <c r="AC33" s="25">
        <v>0</v>
      </c>
      <c r="AD33" s="26"/>
      <c r="AE33" s="24"/>
      <c r="AF33" s="25"/>
      <c r="AG33" s="27">
        <v>12</v>
      </c>
      <c r="AH33" s="28">
        <v>123</v>
      </c>
      <c r="AI33" s="35">
        <v>23</v>
      </c>
      <c r="AJ33" s="30">
        <v>135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91</v>
      </c>
      <c r="C34" s="23" t="s">
        <v>106</v>
      </c>
      <c r="D34" s="24" t="s">
        <v>20</v>
      </c>
      <c r="E34" s="36" t="s">
        <v>20</v>
      </c>
      <c r="F34" s="23" t="s">
        <v>106</v>
      </c>
      <c r="G34" s="24" t="s">
        <v>20</v>
      </c>
      <c r="H34" s="36">
        <v>0</v>
      </c>
      <c r="I34" s="23" t="s">
        <v>3</v>
      </c>
      <c r="J34" s="24" t="s">
        <v>105</v>
      </c>
      <c r="K34" s="25" t="s">
        <v>3</v>
      </c>
      <c r="L34" s="23" t="s">
        <v>106</v>
      </c>
      <c r="M34" s="24" t="s">
        <v>3</v>
      </c>
      <c r="N34" s="25" t="s">
        <v>20</v>
      </c>
      <c r="O34" s="23" t="s">
        <v>105</v>
      </c>
      <c r="P34" s="24" t="s">
        <v>3</v>
      </c>
      <c r="Q34" s="25" t="s">
        <v>3</v>
      </c>
      <c r="R34" s="23" t="s">
        <v>106</v>
      </c>
      <c r="S34" s="24" t="s">
        <v>20</v>
      </c>
      <c r="T34" s="123">
        <v>0</v>
      </c>
      <c r="U34" s="23" t="s">
        <v>106</v>
      </c>
      <c r="V34" s="24" t="s">
        <v>105</v>
      </c>
      <c r="W34" s="36">
        <v>0</v>
      </c>
      <c r="X34" s="23" t="s">
        <v>20</v>
      </c>
      <c r="Y34" s="24" t="s">
        <v>106</v>
      </c>
      <c r="Z34" s="25">
        <v>0</v>
      </c>
      <c r="AA34" s="23" t="s">
        <v>106</v>
      </c>
      <c r="AB34" s="24" t="s">
        <v>3</v>
      </c>
      <c r="AC34" s="25">
        <v>0</v>
      </c>
      <c r="AD34" s="26"/>
      <c r="AE34" s="24"/>
      <c r="AF34" s="25"/>
      <c r="AG34" s="27">
        <v>10</v>
      </c>
      <c r="AH34" s="28">
        <v>110</v>
      </c>
      <c r="AI34" s="35">
        <v>24</v>
      </c>
      <c r="AJ34" s="30">
        <v>120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'13.Spieltag'!AJ11</f>
        <v>208</v>
      </c>
      <c r="AI11" s="35">
        <f>'13.Spieltag'!AK11</f>
        <v>1</v>
      </c>
      <c r="AJ11" s="30">
        <f t="shared" ref="AJ11" si="8">AG11+AH11</f>
        <v>268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23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'13.Spieltag'!AJ12</f>
        <v>191</v>
      </c>
      <c r="AI12" s="35">
        <f>'13.Spieltag'!AK12</f>
        <v>2</v>
      </c>
      <c r="AJ12" s="30">
        <f t="shared" ref="AJ12:AJ32" si="20">AG12+AH12</f>
        <v>194</v>
      </c>
      <c r="AK12" s="31">
        <f t="shared" ref="AK12:AK34" si="21">RANK(AJ12,$AJ$11:$AJ$34)</f>
        <v>23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'13.Spieltag'!AJ13</f>
        <v>189</v>
      </c>
      <c r="AI13" s="35">
        <f>'13.Spieltag'!AK13</f>
        <v>3</v>
      </c>
      <c r="AJ13" s="30">
        <f t="shared" si="20"/>
        <v>249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'13.Spieltag'!AJ14</f>
        <v>187</v>
      </c>
      <c r="AI14" s="35">
        <f>'13.Spieltag'!AK14</f>
        <v>4</v>
      </c>
      <c r="AJ14" s="30">
        <f t="shared" si="20"/>
        <v>247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'13.Spieltag'!AJ15</f>
        <v>186</v>
      </c>
      <c r="AI15" s="35">
        <f>'13.Spieltag'!AK15</f>
        <v>5</v>
      </c>
      <c r="AJ15" s="30">
        <f t="shared" si="20"/>
        <v>246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'13.Spieltag'!AJ16</f>
        <v>185</v>
      </c>
      <c r="AI16" s="35">
        <f>'13.Spieltag'!AK16</f>
        <v>6</v>
      </c>
      <c r="AJ16" s="30">
        <f t="shared" si="20"/>
        <v>245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6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'13.Spieltag'!AJ17</f>
        <v>178</v>
      </c>
      <c r="AI17" s="35">
        <f>'13.Spieltag'!AK17</f>
        <v>7</v>
      </c>
      <c r="AJ17" s="30">
        <f t="shared" si="20"/>
        <v>238</v>
      </c>
      <c r="AK17" s="31">
        <f t="shared" si="21"/>
        <v>6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'13.Spieltag'!AJ18</f>
        <v>175</v>
      </c>
      <c r="AI18" s="35">
        <f>'13.Spieltag'!AK18</f>
        <v>8</v>
      </c>
      <c r="AJ18" s="30">
        <f t="shared" si="20"/>
        <v>235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'13.Spieltag'!AJ19</f>
        <v>173</v>
      </c>
      <c r="AI19" s="35">
        <f>'13.Spieltag'!AK19</f>
        <v>9</v>
      </c>
      <c r="AJ19" s="30">
        <f t="shared" si="20"/>
        <v>233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'13.Spieltag'!AJ20</f>
        <v>171</v>
      </c>
      <c r="AI20" s="35">
        <f>'13.Spieltag'!AK20</f>
        <v>10</v>
      </c>
      <c r="AJ20" s="30">
        <f t="shared" si="20"/>
        <v>231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'13.Spieltag'!AJ21</f>
        <v>170</v>
      </c>
      <c r="AI21" s="35">
        <f>'13.Spieltag'!AK21</f>
        <v>11</v>
      </c>
      <c r="AJ21" s="30">
        <f t="shared" si="20"/>
        <v>230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'13.Spieltag'!AJ22</f>
        <v>170</v>
      </c>
      <c r="AI22" s="35">
        <f>'13.Spieltag'!AK22</f>
        <v>11</v>
      </c>
      <c r="AJ22" s="30">
        <f t="shared" si="20"/>
        <v>230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12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'13.Spieltag'!AJ23</f>
        <v>168</v>
      </c>
      <c r="AI23" s="35">
        <f>'13.Spieltag'!AK23</f>
        <v>13</v>
      </c>
      <c r="AJ23" s="30">
        <f t="shared" si="20"/>
        <v>228</v>
      </c>
      <c r="AK23" s="31">
        <f t="shared" si="21"/>
        <v>12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'13.Spieltag'!AJ24</f>
        <v>167</v>
      </c>
      <c r="AI24" s="35">
        <f>'13.Spieltag'!AK24</f>
        <v>14</v>
      </c>
      <c r="AJ24" s="30">
        <f t="shared" si="20"/>
        <v>227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'13.Spieltag'!AJ25</f>
        <v>166</v>
      </c>
      <c r="AI25" s="35">
        <f>'13.Spieltag'!AK25</f>
        <v>15</v>
      </c>
      <c r="AJ25" s="30">
        <f t="shared" si="20"/>
        <v>226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'13.Spieltag'!AJ26</f>
        <v>158</v>
      </c>
      <c r="AI26" s="35">
        <f>'13.Spieltag'!AK26</f>
        <v>16</v>
      </c>
      <c r="AJ26" s="30">
        <f t="shared" si="20"/>
        <v>218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16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'13.Spieltag'!AJ27</f>
        <v>155</v>
      </c>
      <c r="AI27" s="35">
        <f>'13.Spieltag'!AK27</f>
        <v>17</v>
      </c>
      <c r="AJ27" s="30">
        <f t="shared" si="20"/>
        <v>215</v>
      </c>
      <c r="AK27" s="31">
        <f t="shared" si="21"/>
        <v>16</v>
      </c>
      <c r="AL27" s="1"/>
    </row>
    <row r="28" spans="1:38" ht="24.9" customHeight="1" thickBot="1" x14ac:dyDescent="0.3">
      <c r="A28" s="35">
        <f t="shared" si="9"/>
        <v>17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'13.Spieltag'!AJ28</f>
        <v>153</v>
      </c>
      <c r="AI28" s="35">
        <f>'13.Spieltag'!AK28</f>
        <v>18</v>
      </c>
      <c r="AJ28" s="30">
        <f t="shared" si="20"/>
        <v>213</v>
      </c>
      <c r="AK28" s="31">
        <f t="shared" si="21"/>
        <v>17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'13.Spieltag'!AJ29</f>
        <v>152</v>
      </c>
      <c r="AI29" s="35">
        <f>'13.Spieltag'!AK29</f>
        <v>19</v>
      </c>
      <c r="AJ29" s="30">
        <f t="shared" si="20"/>
        <v>212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19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'13.Spieltag'!AJ30</f>
        <v>150</v>
      </c>
      <c r="AI30" s="35">
        <f>'13.Spieltag'!AK30</f>
        <v>20</v>
      </c>
      <c r="AJ30" s="30">
        <f t="shared" si="20"/>
        <v>210</v>
      </c>
      <c r="AK30" s="31">
        <f t="shared" si="21"/>
        <v>19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'13.Spieltag'!AJ31</f>
        <v>144</v>
      </c>
      <c r="AI31" s="35">
        <f>'13.Spieltag'!AK31</f>
        <v>21</v>
      </c>
      <c r="AJ31" s="30">
        <f t="shared" si="20"/>
        <v>204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'13.Spieltag'!AJ32</f>
        <v>139</v>
      </c>
      <c r="AI32" s="35">
        <f>'13.Spieltag'!AK32</f>
        <v>22</v>
      </c>
      <c r="AJ32" s="30">
        <f t="shared" si="20"/>
        <v>199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'13.Spieltag'!AJ33</f>
        <v>135</v>
      </c>
      <c r="AI33" s="35">
        <f>'13.Spieltag'!AK33</f>
        <v>23</v>
      </c>
      <c r="AJ33" s="30">
        <f t="shared" ref="AJ33" si="31">AG33+AH33</f>
        <v>195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24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'13.Spieltag'!AJ34</f>
        <v>120</v>
      </c>
      <c r="AI34" s="35">
        <f>'13.Spieltag'!AK34</f>
        <v>24</v>
      </c>
      <c r="AJ34" s="30">
        <f t="shared" ref="AJ34" si="42">AG34+AH34</f>
        <v>180</v>
      </c>
      <c r="AK34" s="31">
        <f t="shared" si="21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268</v>
      </c>
      <c r="AI11" s="35">
        <f>'14.Spieltag'!AK11</f>
        <v>1</v>
      </c>
      <c r="AJ11" s="30">
        <f t="shared" ref="AJ11" si="9">AG11+AH11</f>
        <v>313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194</v>
      </c>
      <c r="AI12" s="35">
        <f>'14.Spieltag'!AK12</f>
        <v>23</v>
      </c>
      <c r="AJ12" s="30">
        <f t="shared" ref="AJ12:AJ32" si="21">AG12+AH12</f>
        <v>239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249</v>
      </c>
      <c r="AI13" s="35">
        <f>'14.Spieltag'!AK13</f>
        <v>2</v>
      </c>
      <c r="AJ13" s="30">
        <f t="shared" si="21"/>
        <v>294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247</v>
      </c>
      <c r="AI14" s="35">
        <f>'14.Spieltag'!AK14</f>
        <v>3</v>
      </c>
      <c r="AJ14" s="30">
        <f t="shared" si="21"/>
        <v>292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246</v>
      </c>
      <c r="AI15" s="35">
        <f>'14.Spieltag'!AK15</f>
        <v>4</v>
      </c>
      <c r="AJ15" s="30">
        <f t="shared" si="21"/>
        <v>291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245</v>
      </c>
      <c r="AI16" s="35">
        <f>'14.Spieltag'!AK16</f>
        <v>5</v>
      </c>
      <c r="AJ16" s="30">
        <f t="shared" si="21"/>
        <v>290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238</v>
      </c>
      <c r="AI17" s="35">
        <f>'14.Spieltag'!AK17</f>
        <v>6</v>
      </c>
      <c r="AJ17" s="30">
        <f t="shared" si="21"/>
        <v>283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235</v>
      </c>
      <c r="AI18" s="35">
        <f>'14.Spieltag'!AK18</f>
        <v>7</v>
      </c>
      <c r="AJ18" s="30">
        <f t="shared" si="21"/>
        <v>280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233</v>
      </c>
      <c r="AI19" s="35">
        <f>'14.Spieltag'!AK19</f>
        <v>8</v>
      </c>
      <c r="AJ19" s="30">
        <f t="shared" si="21"/>
        <v>278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231</v>
      </c>
      <c r="AI20" s="35">
        <f>'14.Spieltag'!AK20</f>
        <v>9</v>
      </c>
      <c r="AJ20" s="30">
        <f t="shared" si="21"/>
        <v>276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230</v>
      </c>
      <c r="AI21" s="35">
        <f>'14.Spieltag'!AK21</f>
        <v>10</v>
      </c>
      <c r="AJ21" s="30">
        <f t="shared" si="21"/>
        <v>275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230</v>
      </c>
      <c r="AI22" s="35">
        <f>'14.Spieltag'!AK22</f>
        <v>10</v>
      </c>
      <c r="AJ22" s="30">
        <f t="shared" si="21"/>
        <v>275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228</v>
      </c>
      <c r="AI23" s="35">
        <f>'14.Spieltag'!AK23</f>
        <v>12</v>
      </c>
      <c r="AJ23" s="30">
        <f t="shared" si="21"/>
        <v>273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227</v>
      </c>
      <c r="AI24" s="35">
        <f>'14.Spieltag'!AK24</f>
        <v>13</v>
      </c>
      <c r="AJ24" s="30">
        <f t="shared" si="21"/>
        <v>272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226</v>
      </c>
      <c r="AI25" s="35">
        <f>'14.Spieltag'!AK25</f>
        <v>14</v>
      </c>
      <c r="AJ25" s="30">
        <f t="shared" si="21"/>
        <v>271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218</v>
      </c>
      <c r="AI26" s="35">
        <f>'14.Spieltag'!AK26</f>
        <v>15</v>
      </c>
      <c r="AJ26" s="30">
        <f t="shared" si="21"/>
        <v>263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215</v>
      </c>
      <c r="AI27" s="35">
        <f>'14.Spieltag'!AK27</f>
        <v>16</v>
      </c>
      <c r="AJ27" s="30">
        <f t="shared" si="21"/>
        <v>260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213</v>
      </c>
      <c r="AI28" s="35">
        <f>'14.Spieltag'!AK28</f>
        <v>17</v>
      </c>
      <c r="AJ28" s="30">
        <f t="shared" si="21"/>
        <v>258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212</v>
      </c>
      <c r="AI29" s="35">
        <f>'14.Spieltag'!AK29</f>
        <v>18</v>
      </c>
      <c r="AJ29" s="30">
        <f t="shared" si="21"/>
        <v>257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210</v>
      </c>
      <c r="AI30" s="35">
        <f>'14.Spieltag'!AK30</f>
        <v>19</v>
      </c>
      <c r="AJ30" s="30">
        <f t="shared" si="21"/>
        <v>255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204</v>
      </c>
      <c r="AI31" s="35">
        <f>'14.Spieltag'!AK31</f>
        <v>20</v>
      </c>
      <c r="AJ31" s="30">
        <f t="shared" si="21"/>
        <v>249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199</v>
      </c>
      <c r="AI32" s="35">
        <f>'14.Spieltag'!AK32</f>
        <v>21</v>
      </c>
      <c r="AJ32" s="30">
        <f t="shared" si="21"/>
        <v>244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195</v>
      </c>
      <c r="AI33" s="35">
        <f>'14.Spieltag'!AK33</f>
        <v>22</v>
      </c>
      <c r="AJ33" s="30">
        <f t="shared" ref="AJ33" si="33">AG33+AH33</f>
        <v>240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180</v>
      </c>
      <c r="AI34" s="35">
        <f>'14.Spieltag'!AK34</f>
        <v>24</v>
      </c>
      <c r="AJ34" s="30">
        <f t="shared" ref="AJ34" si="45">AG34+AH34</f>
        <v>225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topLeftCell="A3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313</v>
      </c>
      <c r="AI11" s="35">
        <f>'15.Spieltag'!AK11</f>
        <v>1</v>
      </c>
      <c r="AJ11" s="30">
        <f t="shared" ref="AJ11" si="9">AG11+AH11</f>
        <v>358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239</v>
      </c>
      <c r="AI12" s="35">
        <f>'15.Spieltag'!AK12</f>
        <v>23</v>
      </c>
      <c r="AJ12" s="30">
        <f t="shared" ref="AJ12:AJ32" si="21">AG12+AH12</f>
        <v>284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294</v>
      </c>
      <c r="AI13" s="35">
        <f>'15.Spieltag'!AK13</f>
        <v>2</v>
      </c>
      <c r="AJ13" s="30">
        <f t="shared" si="21"/>
        <v>339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292</v>
      </c>
      <c r="AI14" s="35">
        <f>'15.Spieltag'!AK14</f>
        <v>3</v>
      </c>
      <c r="AJ14" s="30">
        <f t="shared" si="21"/>
        <v>337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291</v>
      </c>
      <c r="AI15" s="35">
        <f>'15.Spieltag'!AK15</f>
        <v>4</v>
      </c>
      <c r="AJ15" s="30">
        <f t="shared" si="21"/>
        <v>336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290</v>
      </c>
      <c r="AI16" s="35">
        <f>'15.Spieltag'!AK16</f>
        <v>5</v>
      </c>
      <c r="AJ16" s="30">
        <f t="shared" si="21"/>
        <v>335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283</v>
      </c>
      <c r="AI17" s="35">
        <f>'15.Spieltag'!AK17</f>
        <v>6</v>
      </c>
      <c r="AJ17" s="30">
        <f t="shared" si="21"/>
        <v>328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280</v>
      </c>
      <c r="AI18" s="35">
        <f>'15.Spieltag'!AK18</f>
        <v>7</v>
      </c>
      <c r="AJ18" s="30">
        <f t="shared" si="21"/>
        <v>325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278</v>
      </c>
      <c r="AI19" s="35">
        <f>'15.Spieltag'!AK19</f>
        <v>8</v>
      </c>
      <c r="AJ19" s="30">
        <f t="shared" si="21"/>
        <v>323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276</v>
      </c>
      <c r="AI20" s="35">
        <f>'15.Spieltag'!AK20</f>
        <v>9</v>
      </c>
      <c r="AJ20" s="30">
        <f t="shared" si="21"/>
        <v>321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275</v>
      </c>
      <c r="AI21" s="35">
        <f>'15.Spieltag'!AK21</f>
        <v>10</v>
      </c>
      <c r="AJ21" s="30">
        <f t="shared" si="21"/>
        <v>320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275</v>
      </c>
      <c r="AI22" s="35">
        <f>'15.Spieltag'!AK22</f>
        <v>10</v>
      </c>
      <c r="AJ22" s="30">
        <f t="shared" si="21"/>
        <v>320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273</v>
      </c>
      <c r="AI23" s="35">
        <f>'15.Spieltag'!AK23</f>
        <v>12</v>
      </c>
      <c r="AJ23" s="30">
        <f t="shared" si="21"/>
        <v>318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272</v>
      </c>
      <c r="AI24" s="35">
        <f>'15.Spieltag'!AK24</f>
        <v>13</v>
      </c>
      <c r="AJ24" s="30">
        <f t="shared" si="21"/>
        <v>317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271</v>
      </c>
      <c r="AI25" s="35">
        <f>'15.Spieltag'!AK25</f>
        <v>14</v>
      </c>
      <c r="AJ25" s="30">
        <f t="shared" si="21"/>
        <v>316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263</v>
      </c>
      <c r="AI26" s="35">
        <f>'15.Spieltag'!AK26</f>
        <v>15</v>
      </c>
      <c r="AJ26" s="30">
        <f t="shared" si="21"/>
        <v>308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260</v>
      </c>
      <c r="AI27" s="35">
        <f>'15.Spieltag'!AK27</f>
        <v>16</v>
      </c>
      <c r="AJ27" s="30">
        <f t="shared" si="21"/>
        <v>305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258</v>
      </c>
      <c r="AI28" s="35">
        <f>'15.Spieltag'!AK28</f>
        <v>17</v>
      </c>
      <c r="AJ28" s="30">
        <f t="shared" si="21"/>
        <v>303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257</v>
      </c>
      <c r="AI29" s="35">
        <f>'15.Spieltag'!AK29</f>
        <v>18</v>
      </c>
      <c r="AJ29" s="30">
        <f t="shared" si="21"/>
        <v>302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255</v>
      </c>
      <c r="AI30" s="35">
        <f>'15.Spieltag'!AK30</f>
        <v>19</v>
      </c>
      <c r="AJ30" s="30">
        <f t="shared" si="21"/>
        <v>300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249</v>
      </c>
      <c r="AI31" s="35">
        <f>'15.Spieltag'!AK31</f>
        <v>20</v>
      </c>
      <c r="AJ31" s="30">
        <f t="shared" si="21"/>
        <v>294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244</v>
      </c>
      <c r="AI32" s="35">
        <f>'15.Spieltag'!AK32</f>
        <v>21</v>
      </c>
      <c r="AJ32" s="30">
        <f t="shared" si="21"/>
        <v>289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240</v>
      </c>
      <c r="AI33" s="35">
        <f>'15.Spieltag'!AK33</f>
        <v>22</v>
      </c>
      <c r="AJ33" s="30">
        <f t="shared" ref="AJ33" si="33">AG33+AH33</f>
        <v>285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225</v>
      </c>
      <c r="AI34" s="35">
        <f>'15.Spieltag'!AK34</f>
        <v>24</v>
      </c>
      <c r="AJ34" s="30">
        <f t="shared" ref="AJ34" si="45">AG34+AH34</f>
        <v>270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6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'16.Spieltag'!AJ11</f>
        <v>358</v>
      </c>
      <c r="AI11" s="35">
        <f>'16.Spieltag'!AK11</f>
        <v>1</v>
      </c>
      <c r="AJ11" s="30">
        <f t="shared" ref="AJ11" si="9">AG11+AH11</f>
        <v>403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'16.Spieltag'!AJ12</f>
        <v>284</v>
      </c>
      <c r="AI12" s="35">
        <f>'16.Spieltag'!AK12</f>
        <v>23</v>
      </c>
      <c r="AJ12" s="30">
        <f t="shared" ref="AJ12:AJ32" si="21">AG12+AH12</f>
        <v>329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'16.Spieltag'!AJ13</f>
        <v>339</v>
      </c>
      <c r="AI13" s="35">
        <f>'16.Spieltag'!AK13</f>
        <v>2</v>
      </c>
      <c r="AJ13" s="30">
        <f t="shared" si="21"/>
        <v>384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'16.Spieltag'!AJ14</f>
        <v>337</v>
      </c>
      <c r="AI14" s="35">
        <f>'16.Spieltag'!AK14</f>
        <v>3</v>
      </c>
      <c r="AJ14" s="30">
        <f t="shared" si="21"/>
        <v>382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'16.Spieltag'!AJ15</f>
        <v>336</v>
      </c>
      <c r="AI15" s="35">
        <f>'16.Spieltag'!AK15</f>
        <v>4</v>
      </c>
      <c r="AJ15" s="30">
        <f t="shared" si="21"/>
        <v>381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'16.Spieltag'!AJ16</f>
        <v>335</v>
      </c>
      <c r="AI16" s="35">
        <f>'16.Spieltag'!AK16</f>
        <v>5</v>
      </c>
      <c r="AJ16" s="30">
        <f t="shared" si="21"/>
        <v>380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'16.Spieltag'!AJ17</f>
        <v>328</v>
      </c>
      <c r="AI17" s="35">
        <f>'16.Spieltag'!AK17</f>
        <v>6</v>
      </c>
      <c r="AJ17" s="30">
        <f t="shared" si="21"/>
        <v>373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'16.Spieltag'!AJ18</f>
        <v>325</v>
      </c>
      <c r="AI18" s="35">
        <f>'16.Spieltag'!AK18</f>
        <v>7</v>
      </c>
      <c r="AJ18" s="30">
        <f t="shared" si="21"/>
        <v>370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'16.Spieltag'!AJ19</f>
        <v>323</v>
      </c>
      <c r="AI19" s="35">
        <f>'16.Spieltag'!AK19</f>
        <v>8</v>
      </c>
      <c r="AJ19" s="30">
        <f t="shared" si="21"/>
        <v>368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'16.Spieltag'!AJ20</f>
        <v>321</v>
      </c>
      <c r="AI20" s="35">
        <f>'16.Spieltag'!AK20</f>
        <v>9</v>
      </c>
      <c r="AJ20" s="30">
        <f t="shared" si="21"/>
        <v>366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'16.Spieltag'!AJ21</f>
        <v>320</v>
      </c>
      <c r="AI21" s="35">
        <f>'16.Spieltag'!AK21</f>
        <v>10</v>
      </c>
      <c r="AJ21" s="30">
        <f t="shared" si="21"/>
        <v>365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'16.Spieltag'!AJ22</f>
        <v>320</v>
      </c>
      <c r="AI22" s="35">
        <f>'16.Spieltag'!AK22</f>
        <v>10</v>
      </c>
      <c r="AJ22" s="30">
        <f t="shared" si="21"/>
        <v>365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'16.Spieltag'!AJ23</f>
        <v>318</v>
      </c>
      <c r="AI23" s="35">
        <f>'16.Spieltag'!AK23</f>
        <v>12</v>
      </c>
      <c r="AJ23" s="30">
        <f t="shared" si="21"/>
        <v>363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'16.Spieltag'!AJ24</f>
        <v>317</v>
      </c>
      <c r="AI24" s="35">
        <f>'16.Spieltag'!AK24</f>
        <v>13</v>
      </c>
      <c r="AJ24" s="30">
        <f t="shared" si="21"/>
        <v>362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'16.Spieltag'!AJ25</f>
        <v>316</v>
      </c>
      <c r="AI25" s="35">
        <f>'16.Spieltag'!AK25</f>
        <v>14</v>
      </c>
      <c r="AJ25" s="30">
        <f t="shared" si="21"/>
        <v>361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'16.Spieltag'!AJ26</f>
        <v>308</v>
      </c>
      <c r="AI26" s="35">
        <f>'16.Spieltag'!AK26</f>
        <v>15</v>
      </c>
      <c r="AJ26" s="30">
        <f t="shared" si="21"/>
        <v>353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'16.Spieltag'!AJ27</f>
        <v>305</v>
      </c>
      <c r="AI27" s="35">
        <f>'16.Spieltag'!AK27</f>
        <v>16</v>
      </c>
      <c r="AJ27" s="30">
        <f t="shared" si="21"/>
        <v>350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'16.Spieltag'!AJ28</f>
        <v>303</v>
      </c>
      <c r="AI28" s="35">
        <f>'16.Spieltag'!AK28</f>
        <v>17</v>
      </c>
      <c r="AJ28" s="30">
        <f t="shared" si="21"/>
        <v>348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'16.Spieltag'!AJ29</f>
        <v>302</v>
      </c>
      <c r="AI29" s="35">
        <f>'16.Spieltag'!AK29</f>
        <v>18</v>
      </c>
      <c r="AJ29" s="30">
        <f t="shared" si="21"/>
        <v>347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'16.Spieltag'!AJ30</f>
        <v>300</v>
      </c>
      <c r="AI30" s="35">
        <f>'16.Spieltag'!AK30</f>
        <v>19</v>
      </c>
      <c r="AJ30" s="30">
        <f t="shared" si="21"/>
        <v>345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'16.Spieltag'!AJ31</f>
        <v>294</v>
      </c>
      <c r="AI31" s="35">
        <f>'16.Spieltag'!AK31</f>
        <v>20</v>
      </c>
      <c r="AJ31" s="30">
        <f t="shared" si="21"/>
        <v>339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'16.Spieltag'!AJ32</f>
        <v>289</v>
      </c>
      <c r="AI32" s="35">
        <f>'16.Spieltag'!AK32</f>
        <v>21</v>
      </c>
      <c r="AJ32" s="30">
        <f t="shared" si="21"/>
        <v>334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'16.Spieltag'!AJ33</f>
        <v>285</v>
      </c>
      <c r="AI33" s="35">
        <f>'16.Spieltag'!AK33</f>
        <v>22</v>
      </c>
      <c r="AJ33" s="30">
        <f t="shared" ref="AJ33" si="33">AG33+AH33</f>
        <v>330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'16.Spieltag'!AJ34</f>
        <v>270</v>
      </c>
      <c r="AI34" s="35">
        <f>'16.Spieltag'!AK34</f>
        <v>24</v>
      </c>
      <c r="AJ34" s="30">
        <f t="shared" ref="AJ34" si="45">AG34+AH34</f>
        <v>315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403</v>
      </c>
      <c r="AI11" s="35">
        <f>'17.Spieltag'!AK11</f>
        <v>1</v>
      </c>
      <c r="AJ11" s="30">
        <f t="shared" ref="AJ11" si="9">AG11+AH11</f>
        <v>448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329</v>
      </c>
      <c r="AI12" s="35">
        <f>'17.Spieltag'!AK12</f>
        <v>23</v>
      </c>
      <c r="AJ12" s="30">
        <f t="shared" ref="AJ12:AJ32" si="21">AG12+AH12</f>
        <v>374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384</v>
      </c>
      <c r="AI13" s="35">
        <f>'17.Spieltag'!AK13</f>
        <v>2</v>
      </c>
      <c r="AJ13" s="30">
        <f t="shared" si="21"/>
        <v>429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382</v>
      </c>
      <c r="AI14" s="35">
        <f>'17.Spieltag'!AK14</f>
        <v>3</v>
      </c>
      <c r="AJ14" s="30">
        <f t="shared" si="21"/>
        <v>427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381</v>
      </c>
      <c r="AI15" s="35">
        <f>'17.Spieltag'!AK15</f>
        <v>4</v>
      </c>
      <c r="AJ15" s="30">
        <f t="shared" si="21"/>
        <v>426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380</v>
      </c>
      <c r="AI16" s="35">
        <f>'17.Spieltag'!AK16</f>
        <v>5</v>
      </c>
      <c r="AJ16" s="30">
        <f t="shared" si="21"/>
        <v>425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373</v>
      </c>
      <c r="AI17" s="35">
        <f>'17.Spieltag'!AK17</f>
        <v>6</v>
      </c>
      <c r="AJ17" s="30">
        <f t="shared" si="21"/>
        <v>418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370</v>
      </c>
      <c r="AI18" s="35">
        <f>'17.Spieltag'!AK18</f>
        <v>7</v>
      </c>
      <c r="AJ18" s="30">
        <f t="shared" si="21"/>
        <v>415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368</v>
      </c>
      <c r="AI19" s="35">
        <f>'17.Spieltag'!AK19</f>
        <v>8</v>
      </c>
      <c r="AJ19" s="30">
        <f t="shared" si="21"/>
        <v>413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366</v>
      </c>
      <c r="AI20" s="35">
        <f>'17.Spieltag'!AK20</f>
        <v>9</v>
      </c>
      <c r="AJ20" s="30">
        <f t="shared" si="21"/>
        <v>411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365</v>
      </c>
      <c r="AI21" s="35">
        <f>'17.Spieltag'!AK21</f>
        <v>10</v>
      </c>
      <c r="AJ21" s="30">
        <f t="shared" si="21"/>
        <v>410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365</v>
      </c>
      <c r="AI22" s="35">
        <f>'17.Spieltag'!AK22</f>
        <v>10</v>
      </c>
      <c r="AJ22" s="30">
        <f t="shared" si="21"/>
        <v>410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363</v>
      </c>
      <c r="AI23" s="35">
        <f>'17.Spieltag'!AK23</f>
        <v>12</v>
      </c>
      <c r="AJ23" s="30">
        <f t="shared" si="21"/>
        <v>408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362</v>
      </c>
      <c r="AI24" s="35">
        <f>'17.Spieltag'!AK24</f>
        <v>13</v>
      </c>
      <c r="AJ24" s="30">
        <f t="shared" si="21"/>
        <v>407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361</v>
      </c>
      <c r="AI25" s="35">
        <f>'17.Spieltag'!AK25</f>
        <v>14</v>
      </c>
      <c r="AJ25" s="30">
        <f t="shared" si="21"/>
        <v>406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353</v>
      </c>
      <c r="AI26" s="35">
        <f>'17.Spieltag'!AK26</f>
        <v>15</v>
      </c>
      <c r="AJ26" s="30">
        <f t="shared" si="21"/>
        <v>398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350</v>
      </c>
      <c r="AI27" s="35">
        <f>'17.Spieltag'!AK27</f>
        <v>16</v>
      </c>
      <c r="AJ27" s="30">
        <f t="shared" si="21"/>
        <v>395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348</v>
      </c>
      <c r="AI28" s="35">
        <f>'17.Spieltag'!AK28</f>
        <v>17</v>
      </c>
      <c r="AJ28" s="30">
        <f t="shared" si="21"/>
        <v>393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347</v>
      </c>
      <c r="AI29" s="35">
        <f>'17.Spieltag'!AK29</f>
        <v>18</v>
      </c>
      <c r="AJ29" s="30">
        <f t="shared" si="21"/>
        <v>392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345</v>
      </c>
      <c r="AI30" s="35">
        <f>'17.Spieltag'!AK30</f>
        <v>19</v>
      </c>
      <c r="AJ30" s="30">
        <f t="shared" si="21"/>
        <v>390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339</v>
      </c>
      <c r="AI31" s="35">
        <f>'17.Spieltag'!AK31</f>
        <v>20</v>
      </c>
      <c r="AJ31" s="30">
        <f t="shared" si="21"/>
        <v>384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334</v>
      </c>
      <c r="AI32" s="35">
        <f>'17.Spieltag'!AK32</f>
        <v>21</v>
      </c>
      <c r="AJ32" s="30">
        <f t="shared" si="21"/>
        <v>379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330</v>
      </c>
      <c r="AI33" s="35">
        <f>'17.Spieltag'!AK33</f>
        <v>22</v>
      </c>
      <c r="AJ33" s="30">
        <f t="shared" ref="AJ33" si="33">AG33+AH33</f>
        <v>375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315</v>
      </c>
      <c r="AI34" s="35">
        <f>'17.Spieltag'!AK34</f>
        <v>24</v>
      </c>
      <c r="AJ34" s="30">
        <f t="shared" ref="AJ34" si="45">AG34+AH34</f>
        <v>360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448</v>
      </c>
      <c r="AI11" s="35">
        <f>'18.Spieltag'!AK11</f>
        <v>1</v>
      </c>
      <c r="AJ11" s="30">
        <f t="shared" ref="AJ11" si="9">AG11+AH11</f>
        <v>493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374</v>
      </c>
      <c r="AI12" s="35">
        <f>'18.Spieltag'!AK12</f>
        <v>23</v>
      </c>
      <c r="AJ12" s="30">
        <f t="shared" ref="AJ12:AJ32" si="21">AG12+AH12</f>
        <v>419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429</v>
      </c>
      <c r="AI13" s="35">
        <f>'18.Spieltag'!AK13</f>
        <v>2</v>
      </c>
      <c r="AJ13" s="30">
        <f t="shared" si="21"/>
        <v>474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427</v>
      </c>
      <c r="AI14" s="35">
        <f>'18.Spieltag'!AK14</f>
        <v>3</v>
      </c>
      <c r="AJ14" s="30">
        <f t="shared" si="21"/>
        <v>472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426</v>
      </c>
      <c r="AI15" s="35">
        <f>'18.Spieltag'!AK15</f>
        <v>4</v>
      </c>
      <c r="AJ15" s="30">
        <f t="shared" si="21"/>
        <v>471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425</v>
      </c>
      <c r="AI16" s="35">
        <f>'18.Spieltag'!AK16</f>
        <v>5</v>
      </c>
      <c r="AJ16" s="30">
        <f t="shared" si="21"/>
        <v>470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418</v>
      </c>
      <c r="AI17" s="35">
        <f>'18.Spieltag'!AK17</f>
        <v>6</v>
      </c>
      <c r="AJ17" s="30">
        <f t="shared" si="21"/>
        <v>463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415</v>
      </c>
      <c r="AI18" s="35">
        <f>'18.Spieltag'!AK18</f>
        <v>7</v>
      </c>
      <c r="AJ18" s="30">
        <f t="shared" si="21"/>
        <v>460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413</v>
      </c>
      <c r="AI19" s="35">
        <f>'18.Spieltag'!AK19</f>
        <v>8</v>
      </c>
      <c r="AJ19" s="30">
        <f t="shared" si="21"/>
        <v>458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411</v>
      </c>
      <c r="AI20" s="35">
        <f>'18.Spieltag'!AK20</f>
        <v>9</v>
      </c>
      <c r="AJ20" s="30">
        <f t="shared" si="21"/>
        <v>456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410</v>
      </c>
      <c r="AI21" s="35">
        <f>'18.Spieltag'!AK21</f>
        <v>10</v>
      </c>
      <c r="AJ21" s="30">
        <f t="shared" si="21"/>
        <v>455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410</v>
      </c>
      <c r="AI22" s="35">
        <f>'18.Spieltag'!AK22</f>
        <v>10</v>
      </c>
      <c r="AJ22" s="30">
        <f t="shared" si="21"/>
        <v>455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408</v>
      </c>
      <c r="AI23" s="35">
        <f>'18.Spieltag'!AK23</f>
        <v>12</v>
      </c>
      <c r="AJ23" s="30">
        <f t="shared" si="21"/>
        <v>453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407</v>
      </c>
      <c r="AI24" s="35">
        <f>'18.Spieltag'!AK24</f>
        <v>13</v>
      </c>
      <c r="AJ24" s="30">
        <f t="shared" si="21"/>
        <v>452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406</v>
      </c>
      <c r="AI25" s="35">
        <f>'18.Spieltag'!AK25</f>
        <v>14</v>
      </c>
      <c r="AJ25" s="30">
        <f t="shared" si="21"/>
        <v>451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398</v>
      </c>
      <c r="AI26" s="35">
        <f>'18.Spieltag'!AK26</f>
        <v>15</v>
      </c>
      <c r="AJ26" s="30">
        <f t="shared" si="21"/>
        <v>443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395</v>
      </c>
      <c r="AI27" s="35">
        <f>'18.Spieltag'!AK27</f>
        <v>16</v>
      </c>
      <c r="AJ27" s="30">
        <f t="shared" si="21"/>
        <v>440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393</v>
      </c>
      <c r="AI28" s="35">
        <f>'18.Spieltag'!AK28</f>
        <v>17</v>
      </c>
      <c r="AJ28" s="30">
        <f t="shared" si="21"/>
        <v>438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392</v>
      </c>
      <c r="AI29" s="35">
        <f>'18.Spieltag'!AK29</f>
        <v>18</v>
      </c>
      <c r="AJ29" s="30">
        <f t="shared" si="21"/>
        <v>437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390</v>
      </c>
      <c r="AI30" s="35">
        <f>'18.Spieltag'!AK30</f>
        <v>19</v>
      </c>
      <c r="AJ30" s="30">
        <f t="shared" si="21"/>
        <v>435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384</v>
      </c>
      <c r="AI31" s="35">
        <f>'18.Spieltag'!AK31</f>
        <v>20</v>
      </c>
      <c r="AJ31" s="30">
        <f t="shared" si="21"/>
        <v>429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379</v>
      </c>
      <c r="AI32" s="35">
        <f>'18.Spieltag'!AK32</f>
        <v>21</v>
      </c>
      <c r="AJ32" s="30">
        <f t="shared" si="21"/>
        <v>424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375</v>
      </c>
      <c r="AI33" s="35">
        <f>'18.Spieltag'!AK33</f>
        <v>22</v>
      </c>
      <c r="AJ33" s="30">
        <f t="shared" ref="AJ33" si="33">AG33+AH33</f>
        <v>420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360</v>
      </c>
      <c r="AI34" s="35">
        <f>'18.Spieltag'!AK34</f>
        <v>24</v>
      </c>
      <c r="AJ34" s="30">
        <f t="shared" ref="AJ34" si="45">AG34+AH34</f>
        <v>405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493</v>
      </c>
      <c r="AI11" s="35">
        <f>'19.Spieltag'!AK11</f>
        <v>1</v>
      </c>
      <c r="AJ11" s="30">
        <f t="shared" ref="AJ11" si="9">AG11+AH11</f>
        <v>538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419</v>
      </c>
      <c r="AI12" s="35">
        <f>'19.Spieltag'!AK12</f>
        <v>23</v>
      </c>
      <c r="AJ12" s="30">
        <f t="shared" ref="AJ12:AJ32" si="21">AG12+AH12</f>
        <v>464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474</v>
      </c>
      <c r="AI13" s="35">
        <f>'19.Spieltag'!AK13</f>
        <v>2</v>
      </c>
      <c r="AJ13" s="30">
        <f t="shared" si="21"/>
        <v>519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472</v>
      </c>
      <c r="AI14" s="35">
        <f>'19.Spieltag'!AK14</f>
        <v>3</v>
      </c>
      <c r="AJ14" s="30">
        <f t="shared" si="21"/>
        <v>517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471</v>
      </c>
      <c r="AI15" s="35">
        <f>'19.Spieltag'!AK15</f>
        <v>4</v>
      </c>
      <c r="AJ15" s="30">
        <f t="shared" si="21"/>
        <v>516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470</v>
      </c>
      <c r="AI16" s="35">
        <f>'19.Spieltag'!AK16</f>
        <v>5</v>
      </c>
      <c r="AJ16" s="30">
        <f t="shared" si="21"/>
        <v>515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463</v>
      </c>
      <c r="AI17" s="35">
        <f>'19.Spieltag'!AK17</f>
        <v>6</v>
      </c>
      <c r="AJ17" s="30">
        <f t="shared" si="21"/>
        <v>508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460</v>
      </c>
      <c r="AI18" s="35">
        <f>'19.Spieltag'!AK18</f>
        <v>7</v>
      </c>
      <c r="AJ18" s="30">
        <f t="shared" si="21"/>
        <v>505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458</v>
      </c>
      <c r="AI19" s="35">
        <f>'19.Spieltag'!AK19</f>
        <v>8</v>
      </c>
      <c r="AJ19" s="30">
        <f t="shared" si="21"/>
        <v>503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456</v>
      </c>
      <c r="AI20" s="35">
        <f>'19.Spieltag'!AK20</f>
        <v>9</v>
      </c>
      <c r="AJ20" s="30">
        <f t="shared" si="21"/>
        <v>501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455</v>
      </c>
      <c r="AI21" s="35">
        <f>'19.Spieltag'!AK21</f>
        <v>10</v>
      </c>
      <c r="AJ21" s="30">
        <f t="shared" si="21"/>
        <v>500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455</v>
      </c>
      <c r="AI22" s="35">
        <f>'19.Spieltag'!AK22</f>
        <v>10</v>
      </c>
      <c r="AJ22" s="30">
        <f t="shared" si="21"/>
        <v>500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453</v>
      </c>
      <c r="AI23" s="35">
        <f>'19.Spieltag'!AK23</f>
        <v>12</v>
      </c>
      <c r="AJ23" s="30">
        <f t="shared" si="21"/>
        <v>498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452</v>
      </c>
      <c r="AI24" s="35">
        <f>'19.Spieltag'!AK24</f>
        <v>13</v>
      </c>
      <c r="AJ24" s="30">
        <f t="shared" si="21"/>
        <v>497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451</v>
      </c>
      <c r="AI25" s="35">
        <f>'19.Spieltag'!AK25</f>
        <v>14</v>
      </c>
      <c r="AJ25" s="30">
        <f t="shared" si="21"/>
        <v>496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443</v>
      </c>
      <c r="AI26" s="35">
        <f>'19.Spieltag'!AK26</f>
        <v>15</v>
      </c>
      <c r="AJ26" s="30">
        <f t="shared" si="21"/>
        <v>488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440</v>
      </c>
      <c r="AI27" s="35">
        <f>'19.Spieltag'!AK27</f>
        <v>16</v>
      </c>
      <c r="AJ27" s="30">
        <f t="shared" si="21"/>
        <v>485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438</v>
      </c>
      <c r="AI28" s="35">
        <f>'19.Spieltag'!AK28</f>
        <v>17</v>
      </c>
      <c r="AJ28" s="30">
        <f t="shared" si="21"/>
        <v>483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437</v>
      </c>
      <c r="AI29" s="35">
        <f>'19.Spieltag'!AK29</f>
        <v>18</v>
      </c>
      <c r="AJ29" s="30">
        <f t="shared" si="21"/>
        <v>482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435</v>
      </c>
      <c r="AI30" s="35">
        <f>'19.Spieltag'!AK30</f>
        <v>19</v>
      </c>
      <c r="AJ30" s="30">
        <f t="shared" si="21"/>
        <v>480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429</v>
      </c>
      <c r="AI31" s="35">
        <f>'19.Spieltag'!AK31</f>
        <v>20</v>
      </c>
      <c r="AJ31" s="30">
        <f t="shared" si="21"/>
        <v>474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424</v>
      </c>
      <c r="AI32" s="35">
        <f>'19.Spieltag'!AK32</f>
        <v>21</v>
      </c>
      <c r="AJ32" s="30">
        <f t="shared" si="21"/>
        <v>469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420</v>
      </c>
      <c r="AI33" s="35">
        <f>'19.Spieltag'!AK33</f>
        <v>22</v>
      </c>
      <c r="AJ33" s="30">
        <f t="shared" ref="AJ33" si="33">AG33+AH33</f>
        <v>465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405</v>
      </c>
      <c r="AI34" s="35">
        <f>'19.Spieltag'!AK34</f>
        <v>24</v>
      </c>
      <c r="AJ34" s="30">
        <f t="shared" ref="AJ34" si="45">AG34+AH34</f>
        <v>450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538</v>
      </c>
      <c r="AI11" s="35">
        <f>'20.Spieltag'!AK11</f>
        <v>1</v>
      </c>
      <c r="AJ11" s="30">
        <f t="shared" ref="AJ11" si="9">AG11+AH11</f>
        <v>583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464</v>
      </c>
      <c r="AI12" s="35">
        <f>'20.Spieltag'!AK12</f>
        <v>23</v>
      </c>
      <c r="AJ12" s="30">
        <f t="shared" ref="AJ12:AJ32" si="21">AG12+AH12</f>
        <v>509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519</v>
      </c>
      <c r="AI13" s="35">
        <f>'20.Spieltag'!AK13</f>
        <v>2</v>
      </c>
      <c r="AJ13" s="30">
        <f t="shared" si="21"/>
        <v>564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517</v>
      </c>
      <c r="AI14" s="35">
        <f>'20.Spieltag'!AK14</f>
        <v>3</v>
      </c>
      <c r="AJ14" s="30">
        <f t="shared" si="21"/>
        <v>562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516</v>
      </c>
      <c r="AI15" s="35">
        <f>'20.Spieltag'!AK15</f>
        <v>4</v>
      </c>
      <c r="AJ15" s="30">
        <f t="shared" si="21"/>
        <v>561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515</v>
      </c>
      <c r="AI16" s="35">
        <f>'20.Spieltag'!AK16</f>
        <v>5</v>
      </c>
      <c r="AJ16" s="30">
        <f t="shared" si="21"/>
        <v>560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508</v>
      </c>
      <c r="AI17" s="35">
        <f>'20.Spieltag'!AK17</f>
        <v>6</v>
      </c>
      <c r="AJ17" s="30">
        <f t="shared" si="21"/>
        <v>553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505</v>
      </c>
      <c r="AI18" s="35">
        <f>'20.Spieltag'!AK18</f>
        <v>7</v>
      </c>
      <c r="AJ18" s="30">
        <f t="shared" si="21"/>
        <v>550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503</v>
      </c>
      <c r="AI19" s="35">
        <f>'20.Spieltag'!AK19</f>
        <v>8</v>
      </c>
      <c r="AJ19" s="30">
        <f t="shared" si="21"/>
        <v>548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501</v>
      </c>
      <c r="AI20" s="35">
        <f>'20.Spieltag'!AK20</f>
        <v>9</v>
      </c>
      <c r="AJ20" s="30">
        <f t="shared" si="21"/>
        <v>546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500</v>
      </c>
      <c r="AI21" s="35">
        <f>'20.Spieltag'!AK21</f>
        <v>10</v>
      </c>
      <c r="AJ21" s="30">
        <f t="shared" si="21"/>
        <v>545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500</v>
      </c>
      <c r="AI22" s="35">
        <f>'20.Spieltag'!AK22</f>
        <v>10</v>
      </c>
      <c r="AJ22" s="30">
        <f t="shared" si="21"/>
        <v>545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498</v>
      </c>
      <c r="AI23" s="35">
        <f>'20.Spieltag'!AK23</f>
        <v>12</v>
      </c>
      <c r="AJ23" s="30">
        <f t="shared" si="21"/>
        <v>543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497</v>
      </c>
      <c r="AI24" s="35">
        <f>'20.Spieltag'!AK24</f>
        <v>13</v>
      </c>
      <c r="AJ24" s="30">
        <f t="shared" si="21"/>
        <v>542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496</v>
      </c>
      <c r="AI25" s="35">
        <f>'20.Spieltag'!AK25</f>
        <v>14</v>
      </c>
      <c r="AJ25" s="30">
        <f t="shared" si="21"/>
        <v>541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488</v>
      </c>
      <c r="AI26" s="35">
        <f>'20.Spieltag'!AK26</f>
        <v>15</v>
      </c>
      <c r="AJ26" s="30">
        <f t="shared" si="21"/>
        <v>533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485</v>
      </c>
      <c r="AI27" s="35">
        <f>'20.Spieltag'!AK27</f>
        <v>16</v>
      </c>
      <c r="AJ27" s="30">
        <f t="shared" si="21"/>
        <v>530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483</v>
      </c>
      <c r="AI28" s="35">
        <f>'20.Spieltag'!AK28</f>
        <v>17</v>
      </c>
      <c r="AJ28" s="30">
        <f t="shared" si="21"/>
        <v>528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482</v>
      </c>
      <c r="AI29" s="35">
        <f>'20.Spieltag'!AK29</f>
        <v>18</v>
      </c>
      <c r="AJ29" s="30">
        <f t="shared" si="21"/>
        <v>527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480</v>
      </c>
      <c r="AI30" s="35">
        <f>'20.Spieltag'!AK30</f>
        <v>19</v>
      </c>
      <c r="AJ30" s="30">
        <f t="shared" si="21"/>
        <v>525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474</v>
      </c>
      <c r="AI31" s="35">
        <f>'20.Spieltag'!AK31</f>
        <v>20</v>
      </c>
      <c r="AJ31" s="30">
        <f t="shared" si="21"/>
        <v>519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469</v>
      </c>
      <c r="AI32" s="35">
        <f>'20.Spieltag'!AK32</f>
        <v>21</v>
      </c>
      <c r="AJ32" s="30">
        <f t="shared" si="21"/>
        <v>514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465</v>
      </c>
      <c r="AI33" s="35">
        <f>'20.Spieltag'!AK33</f>
        <v>22</v>
      </c>
      <c r="AJ33" s="30">
        <f t="shared" ref="AJ33" si="33">AG33+AH33</f>
        <v>510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450</v>
      </c>
      <c r="AI34" s="35">
        <f>'20.Spieltag'!AK34</f>
        <v>24</v>
      </c>
      <c r="AJ34" s="30">
        <f t="shared" ref="AJ34" si="45">AG34+AH34</f>
        <v>495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583</v>
      </c>
      <c r="AI11" s="35">
        <f>'21.Spieltag'!AK11</f>
        <v>1</v>
      </c>
      <c r="AJ11" s="30">
        <f t="shared" ref="AJ11" si="9">AG11+AH11</f>
        <v>628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509</v>
      </c>
      <c r="AI12" s="35">
        <f>'21.Spieltag'!AK12</f>
        <v>23</v>
      </c>
      <c r="AJ12" s="30">
        <f t="shared" ref="AJ12:AJ32" si="21">AG12+AH12</f>
        <v>554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564</v>
      </c>
      <c r="AI13" s="35">
        <f>'21.Spieltag'!AK13</f>
        <v>2</v>
      </c>
      <c r="AJ13" s="30">
        <f t="shared" si="21"/>
        <v>609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562</v>
      </c>
      <c r="AI14" s="35">
        <f>'21.Spieltag'!AK14</f>
        <v>3</v>
      </c>
      <c r="AJ14" s="30">
        <f t="shared" si="21"/>
        <v>607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561</v>
      </c>
      <c r="AI15" s="35">
        <f>'21.Spieltag'!AK15</f>
        <v>4</v>
      </c>
      <c r="AJ15" s="30">
        <f t="shared" si="21"/>
        <v>606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560</v>
      </c>
      <c r="AI16" s="35">
        <f>'21.Spieltag'!AK16</f>
        <v>5</v>
      </c>
      <c r="AJ16" s="30">
        <f t="shared" si="21"/>
        <v>605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553</v>
      </c>
      <c r="AI17" s="35">
        <f>'21.Spieltag'!AK17</f>
        <v>6</v>
      </c>
      <c r="AJ17" s="30">
        <f t="shared" si="21"/>
        <v>598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550</v>
      </c>
      <c r="AI18" s="35">
        <f>'21.Spieltag'!AK18</f>
        <v>7</v>
      </c>
      <c r="AJ18" s="30">
        <f t="shared" si="21"/>
        <v>595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548</v>
      </c>
      <c r="AI19" s="35">
        <f>'21.Spieltag'!AK19</f>
        <v>8</v>
      </c>
      <c r="AJ19" s="30">
        <f t="shared" si="21"/>
        <v>593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546</v>
      </c>
      <c r="AI20" s="35">
        <f>'21.Spieltag'!AK20</f>
        <v>9</v>
      </c>
      <c r="AJ20" s="30">
        <f t="shared" si="21"/>
        <v>591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545</v>
      </c>
      <c r="AI21" s="35">
        <f>'21.Spieltag'!AK21</f>
        <v>10</v>
      </c>
      <c r="AJ21" s="30">
        <f t="shared" si="21"/>
        <v>590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545</v>
      </c>
      <c r="AI22" s="35">
        <f>'21.Spieltag'!AK22</f>
        <v>10</v>
      </c>
      <c r="AJ22" s="30">
        <f t="shared" si="21"/>
        <v>590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543</v>
      </c>
      <c r="AI23" s="35">
        <f>'21.Spieltag'!AK23</f>
        <v>12</v>
      </c>
      <c r="AJ23" s="30">
        <f t="shared" si="21"/>
        <v>588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542</v>
      </c>
      <c r="AI24" s="35">
        <f>'21.Spieltag'!AK24</f>
        <v>13</v>
      </c>
      <c r="AJ24" s="30">
        <f t="shared" si="21"/>
        <v>587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541</v>
      </c>
      <c r="AI25" s="35">
        <f>'21.Spieltag'!AK25</f>
        <v>14</v>
      </c>
      <c r="AJ25" s="30">
        <f t="shared" si="21"/>
        <v>586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533</v>
      </c>
      <c r="AI26" s="35">
        <f>'21.Spieltag'!AK26</f>
        <v>15</v>
      </c>
      <c r="AJ26" s="30">
        <f t="shared" si="21"/>
        <v>578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530</v>
      </c>
      <c r="AI27" s="35">
        <f>'21.Spieltag'!AK27</f>
        <v>16</v>
      </c>
      <c r="AJ27" s="30">
        <f t="shared" si="21"/>
        <v>575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528</v>
      </c>
      <c r="AI28" s="35">
        <f>'21.Spieltag'!AK28</f>
        <v>17</v>
      </c>
      <c r="AJ28" s="30">
        <f t="shared" si="21"/>
        <v>573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527</v>
      </c>
      <c r="AI29" s="35">
        <f>'21.Spieltag'!AK29</f>
        <v>18</v>
      </c>
      <c r="AJ29" s="30">
        <f t="shared" si="21"/>
        <v>572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525</v>
      </c>
      <c r="AI30" s="35">
        <f>'21.Spieltag'!AK30</f>
        <v>19</v>
      </c>
      <c r="AJ30" s="30">
        <f t="shared" si="21"/>
        <v>570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519</v>
      </c>
      <c r="AI31" s="35">
        <f>'21.Spieltag'!AK31</f>
        <v>20</v>
      </c>
      <c r="AJ31" s="30">
        <f t="shared" si="21"/>
        <v>564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514</v>
      </c>
      <c r="AI32" s="35">
        <f>'21.Spieltag'!AK32</f>
        <v>21</v>
      </c>
      <c r="AJ32" s="30">
        <f t="shared" si="21"/>
        <v>559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510</v>
      </c>
      <c r="AI33" s="35">
        <f>'21.Spieltag'!AK33</f>
        <v>22</v>
      </c>
      <c r="AJ33" s="30">
        <f t="shared" ref="AJ33" si="33">AG33+AH33</f>
        <v>555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495</v>
      </c>
      <c r="AI34" s="35">
        <f>'21.Spieltag'!AK34</f>
        <v>24</v>
      </c>
      <c r="AJ34" s="30">
        <f t="shared" ref="AJ34" si="45">AG34+AH34</f>
        <v>540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628</v>
      </c>
      <c r="AI11" s="35">
        <f>'22.Spieltag'!AK11</f>
        <v>1</v>
      </c>
      <c r="AJ11" s="30">
        <f t="shared" ref="AJ11" si="9">AG11+AH11</f>
        <v>673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554</v>
      </c>
      <c r="AI12" s="35">
        <f>'22.Spieltag'!AK12</f>
        <v>23</v>
      </c>
      <c r="AJ12" s="30">
        <f t="shared" ref="AJ12:AJ32" si="21">AG12+AH12</f>
        <v>599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609</v>
      </c>
      <c r="AI13" s="35">
        <f>'22.Spieltag'!AK13</f>
        <v>2</v>
      </c>
      <c r="AJ13" s="30">
        <f t="shared" si="21"/>
        <v>654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607</v>
      </c>
      <c r="AI14" s="35">
        <f>'22.Spieltag'!AK14</f>
        <v>3</v>
      </c>
      <c r="AJ14" s="30">
        <f t="shared" si="21"/>
        <v>652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606</v>
      </c>
      <c r="AI15" s="35">
        <f>'22.Spieltag'!AK15</f>
        <v>4</v>
      </c>
      <c r="AJ15" s="30">
        <f t="shared" si="21"/>
        <v>651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605</v>
      </c>
      <c r="AI16" s="35">
        <f>'22.Spieltag'!AK16</f>
        <v>5</v>
      </c>
      <c r="AJ16" s="30">
        <f t="shared" si="21"/>
        <v>650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598</v>
      </c>
      <c r="AI17" s="35">
        <f>'22.Spieltag'!AK17</f>
        <v>6</v>
      </c>
      <c r="AJ17" s="30">
        <f t="shared" si="21"/>
        <v>643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595</v>
      </c>
      <c r="AI18" s="35">
        <f>'22.Spieltag'!AK18</f>
        <v>7</v>
      </c>
      <c r="AJ18" s="30">
        <f t="shared" si="21"/>
        <v>640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593</v>
      </c>
      <c r="AI19" s="35">
        <f>'22.Spieltag'!AK19</f>
        <v>8</v>
      </c>
      <c r="AJ19" s="30">
        <f t="shared" si="21"/>
        <v>638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591</v>
      </c>
      <c r="AI20" s="35">
        <f>'22.Spieltag'!AK20</f>
        <v>9</v>
      </c>
      <c r="AJ20" s="30">
        <f t="shared" si="21"/>
        <v>636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590</v>
      </c>
      <c r="AI21" s="35">
        <f>'22.Spieltag'!AK21</f>
        <v>10</v>
      </c>
      <c r="AJ21" s="30">
        <f t="shared" si="21"/>
        <v>635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590</v>
      </c>
      <c r="AI22" s="35">
        <f>'22.Spieltag'!AK22</f>
        <v>10</v>
      </c>
      <c r="AJ22" s="30">
        <f t="shared" si="21"/>
        <v>635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588</v>
      </c>
      <c r="AI23" s="35">
        <f>'22.Spieltag'!AK23</f>
        <v>12</v>
      </c>
      <c r="AJ23" s="30">
        <f t="shared" si="21"/>
        <v>633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587</v>
      </c>
      <c r="AI24" s="35">
        <f>'22.Spieltag'!AK24</f>
        <v>13</v>
      </c>
      <c r="AJ24" s="30">
        <f t="shared" si="21"/>
        <v>632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586</v>
      </c>
      <c r="AI25" s="35">
        <f>'22.Spieltag'!AK25</f>
        <v>14</v>
      </c>
      <c r="AJ25" s="30">
        <f t="shared" si="21"/>
        <v>631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578</v>
      </c>
      <c r="AI26" s="35">
        <f>'22.Spieltag'!AK26</f>
        <v>15</v>
      </c>
      <c r="AJ26" s="30">
        <f t="shared" si="21"/>
        <v>623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575</v>
      </c>
      <c r="AI27" s="35">
        <f>'22.Spieltag'!AK27</f>
        <v>16</v>
      </c>
      <c r="AJ27" s="30">
        <f t="shared" si="21"/>
        <v>620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573</v>
      </c>
      <c r="AI28" s="35">
        <f>'22.Spieltag'!AK28</f>
        <v>17</v>
      </c>
      <c r="AJ28" s="30">
        <f t="shared" si="21"/>
        <v>618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572</v>
      </c>
      <c r="AI29" s="35">
        <f>'22.Spieltag'!AK29</f>
        <v>18</v>
      </c>
      <c r="AJ29" s="30">
        <f t="shared" si="21"/>
        <v>617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570</v>
      </c>
      <c r="AI30" s="35">
        <f>'22.Spieltag'!AK30</f>
        <v>19</v>
      </c>
      <c r="AJ30" s="30">
        <f t="shared" si="21"/>
        <v>615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564</v>
      </c>
      <c r="AI31" s="35">
        <f>'22.Spieltag'!AK31</f>
        <v>20</v>
      </c>
      <c r="AJ31" s="30">
        <f t="shared" si="21"/>
        <v>609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559</v>
      </c>
      <c r="AI32" s="35">
        <f>'22.Spieltag'!AK32</f>
        <v>21</v>
      </c>
      <c r="AJ32" s="30">
        <f t="shared" si="21"/>
        <v>604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555</v>
      </c>
      <c r="AI33" s="35">
        <f>'22.Spieltag'!AK33</f>
        <v>22</v>
      </c>
      <c r="AJ33" s="30">
        <f t="shared" ref="AJ33" si="33">AG33+AH33</f>
        <v>600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540</v>
      </c>
      <c r="AI34" s="35">
        <f>'22.Spieltag'!AK34</f>
        <v>24</v>
      </c>
      <c r="AJ34" s="30">
        <f t="shared" ref="AJ34" si="45">AG34+AH34</f>
        <v>585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673</v>
      </c>
      <c r="AI11" s="35">
        <f>'23.Spieltag'!AK11</f>
        <v>1</v>
      </c>
      <c r="AJ11" s="30">
        <f t="shared" ref="AJ11" si="9">AG11+AH11</f>
        <v>718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599</v>
      </c>
      <c r="AI12" s="35">
        <f>'23.Spieltag'!AK12</f>
        <v>23</v>
      </c>
      <c r="AJ12" s="30">
        <f t="shared" ref="AJ12:AJ32" si="21">AG12+AH12</f>
        <v>644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654</v>
      </c>
      <c r="AI13" s="35">
        <f>'23.Spieltag'!AK13</f>
        <v>2</v>
      </c>
      <c r="AJ13" s="30">
        <f t="shared" si="21"/>
        <v>699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652</v>
      </c>
      <c r="AI14" s="35">
        <f>'23.Spieltag'!AK14</f>
        <v>3</v>
      </c>
      <c r="AJ14" s="30">
        <f t="shared" si="21"/>
        <v>697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651</v>
      </c>
      <c r="AI15" s="35">
        <f>'23.Spieltag'!AK15</f>
        <v>4</v>
      </c>
      <c r="AJ15" s="30">
        <f t="shared" si="21"/>
        <v>696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650</v>
      </c>
      <c r="AI16" s="35">
        <f>'23.Spieltag'!AK16</f>
        <v>5</v>
      </c>
      <c r="AJ16" s="30">
        <f t="shared" si="21"/>
        <v>695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643</v>
      </c>
      <c r="AI17" s="35">
        <f>'23.Spieltag'!AK17</f>
        <v>6</v>
      </c>
      <c r="AJ17" s="30">
        <f t="shared" si="21"/>
        <v>688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640</v>
      </c>
      <c r="AI18" s="35">
        <f>'23.Spieltag'!AK18</f>
        <v>7</v>
      </c>
      <c r="AJ18" s="30">
        <f t="shared" si="21"/>
        <v>685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638</v>
      </c>
      <c r="AI19" s="35">
        <f>'23.Spieltag'!AK19</f>
        <v>8</v>
      </c>
      <c r="AJ19" s="30">
        <f t="shared" si="21"/>
        <v>683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636</v>
      </c>
      <c r="AI20" s="35">
        <f>'23.Spieltag'!AK20</f>
        <v>9</v>
      </c>
      <c r="AJ20" s="30">
        <f t="shared" si="21"/>
        <v>681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635</v>
      </c>
      <c r="AI21" s="35">
        <f>'23.Spieltag'!AK21</f>
        <v>10</v>
      </c>
      <c r="AJ21" s="30">
        <f t="shared" si="21"/>
        <v>680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635</v>
      </c>
      <c r="AI22" s="35">
        <f>'23.Spieltag'!AK22</f>
        <v>10</v>
      </c>
      <c r="AJ22" s="30">
        <f t="shared" si="21"/>
        <v>680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633</v>
      </c>
      <c r="AI23" s="35">
        <f>'23.Spieltag'!AK23</f>
        <v>12</v>
      </c>
      <c r="AJ23" s="30">
        <f t="shared" si="21"/>
        <v>678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632</v>
      </c>
      <c r="AI24" s="35">
        <f>'23.Spieltag'!AK24</f>
        <v>13</v>
      </c>
      <c r="AJ24" s="30">
        <f t="shared" si="21"/>
        <v>677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631</v>
      </c>
      <c r="AI25" s="35">
        <f>'23.Spieltag'!AK25</f>
        <v>14</v>
      </c>
      <c r="AJ25" s="30">
        <f t="shared" si="21"/>
        <v>676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623</v>
      </c>
      <c r="AI26" s="35">
        <f>'23.Spieltag'!AK26</f>
        <v>15</v>
      </c>
      <c r="AJ26" s="30">
        <f t="shared" si="21"/>
        <v>668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620</v>
      </c>
      <c r="AI27" s="35">
        <f>'23.Spieltag'!AK27</f>
        <v>16</v>
      </c>
      <c r="AJ27" s="30">
        <f t="shared" si="21"/>
        <v>665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618</v>
      </c>
      <c r="AI28" s="35">
        <f>'23.Spieltag'!AK28</f>
        <v>17</v>
      </c>
      <c r="AJ28" s="30">
        <f t="shared" si="21"/>
        <v>663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617</v>
      </c>
      <c r="AI29" s="35">
        <f>'23.Spieltag'!AK29</f>
        <v>18</v>
      </c>
      <c r="AJ29" s="30">
        <f t="shared" si="21"/>
        <v>662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615</v>
      </c>
      <c r="AI30" s="35">
        <f>'23.Spieltag'!AK30</f>
        <v>19</v>
      </c>
      <c r="AJ30" s="30">
        <f t="shared" si="21"/>
        <v>660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609</v>
      </c>
      <c r="AI31" s="35">
        <f>'23.Spieltag'!AK31</f>
        <v>20</v>
      </c>
      <c r="AJ31" s="30">
        <f t="shared" si="21"/>
        <v>654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604</v>
      </c>
      <c r="AI32" s="35">
        <f>'23.Spieltag'!AK32</f>
        <v>21</v>
      </c>
      <c r="AJ32" s="30">
        <f t="shared" si="21"/>
        <v>649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600</v>
      </c>
      <c r="AI33" s="35">
        <f>'23.Spieltag'!AK33</f>
        <v>22</v>
      </c>
      <c r="AJ33" s="30">
        <f t="shared" ref="AJ33" si="33">AG33+AH33</f>
        <v>645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585</v>
      </c>
      <c r="AI34" s="35">
        <f>'23.Spieltag'!AK34</f>
        <v>24</v>
      </c>
      <c r="AJ34" s="30">
        <f t="shared" ref="AJ34" si="45">AG34+AH34</f>
        <v>630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718</v>
      </c>
      <c r="AI11" s="35">
        <f>'24.Spieltag'!AK11</f>
        <v>1</v>
      </c>
      <c r="AJ11" s="30">
        <f t="shared" ref="AJ11" si="9">AG11+AH11</f>
        <v>763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644</v>
      </c>
      <c r="AI12" s="35">
        <f>'24.Spieltag'!AK12</f>
        <v>23</v>
      </c>
      <c r="AJ12" s="30">
        <f t="shared" ref="AJ12:AJ32" si="21">AG12+AH12</f>
        <v>689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699</v>
      </c>
      <c r="AI13" s="35">
        <f>'24.Spieltag'!AK13</f>
        <v>2</v>
      </c>
      <c r="AJ13" s="30">
        <f t="shared" si="21"/>
        <v>744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697</v>
      </c>
      <c r="AI14" s="35">
        <f>'24.Spieltag'!AK14</f>
        <v>3</v>
      </c>
      <c r="AJ14" s="30">
        <f t="shared" si="21"/>
        <v>742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696</v>
      </c>
      <c r="AI15" s="35">
        <f>'24.Spieltag'!AK15</f>
        <v>4</v>
      </c>
      <c r="AJ15" s="30">
        <f t="shared" si="21"/>
        <v>741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695</v>
      </c>
      <c r="AI16" s="35">
        <f>'24.Spieltag'!AK16</f>
        <v>5</v>
      </c>
      <c r="AJ16" s="30">
        <f t="shared" si="21"/>
        <v>740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688</v>
      </c>
      <c r="AI17" s="35">
        <f>'24.Spieltag'!AK17</f>
        <v>6</v>
      </c>
      <c r="AJ17" s="30">
        <f t="shared" si="21"/>
        <v>733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685</v>
      </c>
      <c r="AI18" s="35">
        <f>'24.Spieltag'!AK18</f>
        <v>7</v>
      </c>
      <c r="AJ18" s="30">
        <f t="shared" si="21"/>
        <v>730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683</v>
      </c>
      <c r="AI19" s="35">
        <f>'24.Spieltag'!AK19</f>
        <v>8</v>
      </c>
      <c r="AJ19" s="30">
        <f t="shared" si="21"/>
        <v>728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681</v>
      </c>
      <c r="AI20" s="35">
        <f>'24.Spieltag'!AK20</f>
        <v>9</v>
      </c>
      <c r="AJ20" s="30">
        <f t="shared" si="21"/>
        <v>726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680</v>
      </c>
      <c r="AI21" s="35">
        <f>'24.Spieltag'!AK21</f>
        <v>10</v>
      </c>
      <c r="AJ21" s="30">
        <f t="shared" si="21"/>
        <v>725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680</v>
      </c>
      <c r="AI22" s="35">
        <f>'24.Spieltag'!AK22</f>
        <v>10</v>
      </c>
      <c r="AJ22" s="30">
        <f t="shared" si="21"/>
        <v>725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678</v>
      </c>
      <c r="AI23" s="35">
        <f>'24.Spieltag'!AK23</f>
        <v>12</v>
      </c>
      <c r="AJ23" s="30">
        <f t="shared" si="21"/>
        <v>723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677</v>
      </c>
      <c r="AI24" s="35">
        <f>'24.Spieltag'!AK24</f>
        <v>13</v>
      </c>
      <c r="AJ24" s="30">
        <f t="shared" si="21"/>
        <v>722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676</v>
      </c>
      <c r="AI25" s="35">
        <f>'24.Spieltag'!AK25</f>
        <v>14</v>
      </c>
      <c r="AJ25" s="30">
        <f t="shared" si="21"/>
        <v>721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668</v>
      </c>
      <c r="AI26" s="35">
        <f>'24.Spieltag'!AK26</f>
        <v>15</v>
      </c>
      <c r="AJ26" s="30">
        <f t="shared" si="21"/>
        <v>713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665</v>
      </c>
      <c r="AI27" s="35">
        <f>'24.Spieltag'!AK27</f>
        <v>16</v>
      </c>
      <c r="AJ27" s="30">
        <f t="shared" si="21"/>
        <v>710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663</v>
      </c>
      <c r="AI28" s="35">
        <f>'24.Spieltag'!AK28</f>
        <v>17</v>
      </c>
      <c r="AJ28" s="30">
        <f t="shared" si="21"/>
        <v>708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662</v>
      </c>
      <c r="AI29" s="35">
        <f>'24.Spieltag'!AK29</f>
        <v>18</v>
      </c>
      <c r="AJ29" s="30">
        <f t="shared" si="21"/>
        <v>707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660</v>
      </c>
      <c r="AI30" s="35">
        <f>'24.Spieltag'!AK30</f>
        <v>19</v>
      </c>
      <c r="AJ30" s="30">
        <f t="shared" si="21"/>
        <v>705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654</v>
      </c>
      <c r="AI31" s="35">
        <f>'24.Spieltag'!AK31</f>
        <v>20</v>
      </c>
      <c r="AJ31" s="30">
        <f t="shared" si="21"/>
        <v>699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649</v>
      </c>
      <c r="AI32" s="35">
        <f>'24.Spieltag'!AK32</f>
        <v>21</v>
      </c>
      <c r="AJ32" s="30">
        <f t="shared" si="21"/>
        <v>694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645</v>
      </c>
      <c r="AI33" s="35">
        <f>'24.Spieltag'!AK33</f>
        <v>22</v>
      </c>
      <c r="AJ33" s="30">
        <f t="shared" ref="AJ33" si="33">AG33+AH33</f>
        <v>690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630</v>
      </c>
      <c r="AI34" s="35">
        <f>'24.Spieltag'!AK34</f>
        <v>24</v>
      </c>
      <c r="AJ34" s="30">
        <f t="shared" ref="AJ34" si="45">AG34+AH34</f>
        <v>675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763</v>
      </c>
      <c r="AI11" s="35">
        <f>'25.Spieltag'!AK11</f>
        <v>1</v>
      </c>
      <c r="AJ11" s="30">
        <f t="shared" ref="AJ11" si="9">AG11+AH11</f>
        <v>808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689</v>
      </c>
      <c r="AI12" s="35">
        <f>'25.Spieltag'!AK12</f>
        <v>23</v>
      </c>
      <c r="AJ12" s="30">
        <f t="shared" ref="AJ12:AJ32" si="21">AG12+AH12</f>
        <v>734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744</v>
      </c>
      <c r="AI13" s="35">
        <f>'25.Spieltag'!AK13</f>
        <v>2</v>
      </c>
      <c r="AJ13" s="30">
        <f t="shared" si="21"/>
        <v>789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742</v>
      </c>
      <c r="AI14" s="35">
        <f>'25.Spieltag'!AK14</f>
        <v>3</v>
      </c>
      <c r="AJ14" s="30">
        <f t="shared" si="21"/>
        <v>787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741</v>
      </c>
      <c r="AI15" s="35">
        <f>'25.Spieltag'!AK15</f>
        <v>4</v>
      </c>
      <c r="AJ15" s="30">
        <f t="shared" si="21"/>
        <v>786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740</v>
      </c>
      <c r="AI16" s="35">
        <f>'25.Spieltag'!AK16</f>
        <v>5</v>
      </c>
      <c r="AJ16" s="30">
        <f t="shared" si="21"/>
        <v>785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733</v>
      </c>
      <c r="AI17" s="35">
        <f>'25.Spieltag'!AK17</f>
        <v>6</v>
      </c>
      <c r="AJ17" s="30">
        <f t="shared" si="21"/>
        <v>778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730</v>
      </c>
      <c r="AI18" s="35">
        <f>'25.Spieltag'!AK18</f>
        <v>7</v>
      </c>
      <c r="AJ18" s="30">
        <f t="shared" si="21"/>
        <v>775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728</v>
      </c>
      <c r="AI19" s="35">
        <f>'25.Spieltag'!AK19</f>
        <v>8</v>
      </c>
      <c r="AJ19" s="30">
        <f t="shared" si="21"/>
        <v>773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726</v>
      </c>
      <c r="AI20" s="35">
        <f>'25.Spieltag'!AK20</f>
        <v>9</v>
      </c>
      <c r="AJ20" s="30">
        <f t="shared" si="21"/>
        <v>771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725</v>
      </c>
      <c r="AI21" s="35">
        <f>'25.Spieltag'!AK21</f>
        <v>10</v>
      </c>
      <c r="AJ21" s="30">
        <f t="shared" si="21"/>
        <v>770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725</v>
      </c>
      <c r="AI22" s="35">
        <f>'25.Spieltag'!AK22</f>
        <v>10</v>
      </c>
      <c r="AJ22" s="30">
        <f t="shared" si="21"/>
        <v>770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723</v>
      </c>
      <c r="AI23" s="35">
        <f>'25.Spieltag'!AK23</f>
        <v>12</v>
      </c>
      <c r="AJ23" s="30">
        <f t="shared" si="21"/>
        <v>768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722</v>
      </c>
      <c r="AI24" s="35">
        <f>'25.Spieltag'!AK24</f>
        <v>13</v>
      </c>
      <c r="AJ24" s="30">
        <f t="shared" si="21"/>
        <v>767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721</v>
      </c>
      <c r="AI25" s="35">
        <f>'25.Spieltag'!AK25</f>
        <v>14</v>
      </c>
      <c r="AJ25" s="30">
        <f t="shared" si="21"/>
        <v>766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713</v>
      </c>
      <c r="AI26" s="35">
        <f>'25.Spieltag'!AK26</f>
        <v>15</v>
      </c>
      <c r="AJ26" s="30">
        <f t="shared" si="21"/>
        <v>758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710</v>
      </c>
      <c r="AI27" s="35">
        <f>'25.Spieltag'!AK27</f>
        <v>16</v>
      </c>
      <c r="AJ27" s="30">
        <f t="shared" si="21"/>
        <v>755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708</v>
      </c>
      <c r="AI28" s="35">
        <f>'25.Spieltag'!AK28</f>
        <v>17</v>
      </c>
      <c r="AJ28" s="30">
        <f t="shared" si="21"/>
        <v>753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707</v>
      </c>
      <c r="AI29" s="35">
        <f>'25.Spieltag'!AK29</f>
        <v>18</v>
      </c>
      <c r="AJ29" s="30">
        <f t="shared" si="21"/>
        <v>752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705</v>
      </c>
      <c r="AI30" s="35">
        <f>'25.Spieltag'!AK30</f>
        <v>19</v>
      </c>
      <c r="AJ30" s="30">
        <f t="shared" si="21"/>
        <v>750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699</v>
      </c>
      <c r="AI31" s="35">
        <f>'25.Spieltag'!AK31</f>
        <v>20</v>
      </c>
      <c r="AJ31" s="30">
        <f t="shared" si="21"/>
        <v>744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694</v>
      </c>
      <c r="AI32" s="35">
        <f>'25.Spieltag'!AK32</f>
        <v>21</v>
      </c>
      <c r="AJ32" s="30">
        <f t="shared" si="21"/>
        <v>739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690</v>
      </c>
      <c r="AI33" s="35">
        <f>'25.Spieltag'!AK33</f>
        <v>22</v>
      </c>
      <c r="AJ33" s="30">
        <f t="shared" ref="AJ33" si="33">AG33+AH33</f>
        <v>735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675</v>
      </c>
      <c r="AI34" s="35">
        <f>'25.Spieltag'!AK34</f>
        <v>24</v>
      </c>
      <c r="AJ34" s="30">
        <f t="shared" ref="AJ34" si="45">AG34+AH34</f>
        <v>720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808</v>
      </c>
      <c r="AI11" s="35">
        <f>'26.Spieltag'!AK11</f>
        <v>1</v>
      </c>
      <c r="AJ11" s="30">
        <f t="shared" ref="AJ11" si="9">AG11+AH11</f>
        <v>853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734</v>
      </c>
      <c r="AI12" s="35">
        <f>'26.Spieltag'!AK12</f>
        <v>23</v>
      </c>
      <c r="AJ12" s="30">
        <f t="shared" ref="AJ12:AJ32" si="21">AG12+AH12</f>
        <v>779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789</v>
      </c>
      <c r="AI13" s="35">
        <f>'26.Spieltag'!AK13</f>
        <v>2</v>
      </c>
      <c r="AJ13" s="30">
        <f t="shared" si="21"/>
        <v>834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787</v>
      </c>
      <c r="AI14" s="35">
        <f>'26.Spieltag'!AK14</f>
        <v>3</v>
      </c>
      <c r="AJ14" s="30">
        <f t="shared" si="21"/>
        <v>832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786</v>
      </c>
      <c r="AI15" s="35">
        <f>'26.Spieltag'!AK15</f>
        <v>4</v>
      </c>
      <c r="AJ15" s="30">
        <f t="shared" si="21"/>
        <v>831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785</v>
      </c>
      <c r="AI16" s="35">
        <f>'26.Spieltag'!AK16</f>
        <v>5</v>
      </c>
      <c r="AJ16" s="30">
        <f t="shared" si="21"/>
        <v>830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778</v>
      </c>
      <c r="AI17" s="35">
        <f>'26.Spieltag'!AK17</f>
        <v>6</v>
      </c>
      <c r="AJ17" s="30">
        <f t="shared" si="21"/>
        <v>823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775</v>
      </c>
      <c r="AI18" s="35">
        <f>'26.Spieltag'!AK18</f>
        <v>7</v>
      </c>
      <c r="AJ18" s="30">
        <f t="shared" si="21"/>
        <v>820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773</v>
      </c>
      <c r="AI19" s="35">
        <f>'26.Spieltag'!AK19</f>
        <v>8</v>
      </c>
      <c r="AJ19" s="30">
        <f t="shared" si="21"/>
        <v>818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771</v>
      </c>
      <c r="AI20" s="35">
        <f>'26.Spieltag'!AK20</f>
        <v>9</v>
      </c>
      <c r="AJ20" s="30">
        <f t="shared" si="21"/>
        <v>816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770</v>
      </c>
      <c r="AI21" s="35">
        <f>'26.Spieltag'!AK21</f>
        <v>10</v>
      </c>
      <c r="AJ21" s="30">
        <f t="shared" si="21"/>
        <v>815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770</v>
      </c>
      <c r="AI22" s="35">
        <f>'26.Spieltag'!AK22</f>
        <v>10</v>
      </c>
      <c r="AJ22" s="30">
        <f t="shared" si="21"/>
        <v>815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768</v>
      </c>
      <c r="AI23" s="35">
        <f>'26.Spieltag'!AK23</f>
        <v>12</v>
      </c>
      <c r="AJ23" s="30">
        <f t="shared" si="21"/>
        <v>813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767</v>
      </c>
      <c r="AI24" s="35">
        <f>'26.Spieltag'!AK24</f>
        <v>13</v>
      </c>
      <c r="AJ24" s="30">
        <f t="shared" si="21"/>
        <v>812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766</v>
      </c>
      <c r="AI25" s="35">
        <f>'26.Spieltag'!AK25</f>
        <v>14</v>
      </c>
      <c r="AJ25" s="30">
        <f t="shared" si="21"/>
        <v>811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758</v>
      </c>
      <c r="AI26" s="35">
        <f>'26.Spieltag'!AK26</f>
        <v>15</v>
      </c>
      <c r="AJ26" s="30">
        <f t="shared" si="21"/>
        <v>803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755</v>
      </c>
      <c r="AI27" s="35">
        <f>'26.Spieltag'!AK27</f>
        <v>16</v>
      </c>
      <c r="AJ27" s="30">
        <f t="shared" si="21"/>
        <v>800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753</v>
      </c>
      <c r="AI28" s="35">
        <f>'26.Spieltag'!AK28</f>
        <v>17</v>
      </c>
      <c r="AJ28" s="30">
        <f t="shared" si="21"/>
        <v>798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752</v>
      </c>
      <c r="AI29" s="35">
        <f>'26.Spieltag'!AK29</f>
        <v>18</v>
      </c>
      <c r="AJ29" s="30">
        <f t="shared" si="21"/>
        <v>797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750</v>
      </c>
      <c r="AI30" s="35">
        <f>'26.Spieltag'!AK30</f>
        <v>19</v>
      </c>
      <c r="AJ30" s="30">
        <f t="shared" si="21"/>
        <v>795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744</v>
      </c>
      <c r="AI31" s="35">
        <f>'26.Spieltag'!AK31</f>
        <v>20</v>
      </c>
      <c r="AJ31" s="30">
        <f t="shared" si="21"/>
        <v>789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739</v>
      </c>
      <c r="AI32" s="35">
        <f>'26.Spieltag'!AK32</f>
        <v>21</v>
      </c>
      <c r="AJ32" s="30">
        <f t="shared" si="21"/>
        <v>784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735</v>
      </c>
      <c r="AI33" s="35">
        <f>'26.Spieltag'!AK33</f>
        <v>22</v>
      </c>
      <c r="AJ33" s="30">
        <f t="shared" ref="AJ33" si="33">AG33+AH33</f>
        <v>780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720</v>
      </c>
      <c r="AI34" s="35">
        <f>'26.Spieltag'!AK34</f>
        <v>24</v>
      </c>
      <c r="AJ34" s="30">
        <f t="shared" ref="AJ34" si="45">AG34+AH34</f>
        <v>765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853</v>
      </c>
      <c r="AI11" s="35">
        <f>'27.Spieltag'!AK11</f>
        <v>1</v>
      </c>
      <c r="AJ11" s="30">
        <f t="shared" ref="AJ11" si="9">AG11+AH11</f>
        <v>898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779</v>
      </c>
      <c r="AI12" s="35">
        <f>'27.Spieltag'!AK12</f>
        <v>23</v>
      </c>
      <c r="AJ12" s="30">
        <f t="shared" ref="AJ12:AJ32" si="21">AG12+AH12</f>
        <v>824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834</v>
      </c>
      <c r="AI13" s="35">
        <f>'27.Spieltag'!AK13</f>
        <v>2</v>
      </c>
      <c r="AJ13" s="30">
        <f t="shared" si="21"/>
        <v>879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832</v>
      </c>
      <c r="AI14" s="35">
        <f>'27.Spieltag'!AK14</f>
        <v>3</v>
      </c>
      <c r="AJ14" s="30">
        <f t="shared" si="21"/>
        <v>877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831</v>
      </c>
      <c r="AI15" s="35">
        <f>'27.Spieltag'!AK15</f>
        <v>4</v>
      </c>
      <c r="AJ15" s="30">
        <f t="shared" si="21"/>
        <v>876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830</v>
      </c>
      <c r="AI16" s="35">
        <f>'27.Spieltag'!AK16</f>
        <v>5</v>
      </c>
      <c r="AJ16" s="30">
        <f t="shared" si="21"/>
        <v>875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823</v>
      </c>
      <c r="AI17" s="35">
        <f>'27.Spieltag'!AK17</f>
        <v>6</v>
      </c>
      <c r="AJ17" s="30">
        <f t="shared" si="21"/>
        <v>868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820</v>
      </c>
      <c r="AI18" s="35">
        <f>'27.Spieltag'!AK18</f>
        <v>7</v>
      </c>
      <c r="AJ18" s="30">
        <f t="shared" si="21"/>
        <v>865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818</v>
      </c>
      <c r="AI19" s="35">
        <f>'27.Spieltag'!AK19</f>
        <v>8</v>
      </c>
      <c r="AJ19" s="30">
        <f t="shared" si="21"/>
        <v>863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816</v>
      </c>
      <c r="AI20" s="35">
        <f>'27.Spieltag'!AK20</f>
        <v>9</v>
      </c>
      <c r="AJ20" s="30">
        <f t="shared" si="21"/>
        <v>861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815</v>
      </c>
      <c r="AI21" s="35">
        <f>'27.Spieltag'!AK21</f>
        <v>10</v>
      </c>
      <c r="AJ21" s="30">
        <f t="shared" si="21"/>
        <v>860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815</v>
      </c>
      <c r="AI22" s="35">
        <f>'27.Spieltag'!AK22</f>
        <v>10</v>
      </c>
      <c r="AJ22" s="30">
        <f t="shared" si="21"/>
        <v>860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813</v>
      </c>
      <c r="AI23" s="35">
        <f>'27.Spieltag'!AK23</f>
        <v>12</v>
      </c>
      <c r="AJ23" s="30">
        <f t="shared" si="21"/>
        <v>858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812</v>
      </c>
      <c r="AI24" s="35">
        <f>'27.Spieltag'!AK24</f>
        <v>13</v>
      </c>
      <c r="AJ24" s="30">
        <f t="shared" si="21"/>
        <v>857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811</v>
      </c>
      <c r="AI25" s="35">
        <f>'27.Spieltag'!AK25</f>
        <v>14</v>
      </c>
      <c r="AJ25" s="30">
        <f t="shared" si="21"/>
        <v>856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803</v>
      </c>
      <c r="AI26" s="35">
        <f>'27.Spieltag'!AK26</f>
        <v>15</v>
      </c>
      <c r="AJ26" s="30">
        <f t="shared" si="21"/>
        <v>848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800</v>
      </c>
      <c r="AI27" s="35">
        <f>'27.Spieltag'!AK27</f>
        <v>16</v>
      </c>
      <c r="AJ27" s="30">
        <f t="shared" si="21"/>
        <v>845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798</v>
      </c>
      <c r="AI28" s="35">
        <f>'27.Spieltag'!AK28</f>
        <v>17</v>
      </c>
      <c r="AJ28" s="30">
        <f t="shared" si="21"/>
        <v>843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797</v>
      </c>
      <c r="AI29" s="35">
        <f>'27.Spieltag'!AK29</f>
        <v>18</v>
      </c>
      <c r="AJ29" s="30">
        <f t="shared" si="21"/>
        <v>842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795</v>
      </c>
      <c r="AI30" s="35">
        <f>'27.Spieltag'!AK30</f>
        <v>19</v>
      </c>
      <c r="AJ30" s="30">
        <f t="shared" si="21"/>
        <v>840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789</v>
      </c>
      <c r="AI31" s="35">
        <f>'27.Spieltag'!AK31</f>
        <v>20</v>
      </c>
      <c r="AJ31" s="30">
        <f t="shared" si="21"/>
        <v>834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784</v>
      </c>
      <c r="AI32" s="35">
        <f>'27.Spieltag'!AK32</f>
        <v>21</v>
      </c>
      <c r="AJ32" s="30">
        <f t="shared" si="21"/>
        <v>829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780</v>
      </c>
      <c r="AI33" s="35">
        <f>'27.Spieltag'!AK33</f>
        <v>22</v>
      </c>
      <c r="AJ33" s="30">
        <f t="shared" ref="AJ33" si="33">AG33+AH33</f>
        <v>825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765</v>
      </c>
      <c r="AI34" s="35">
        <f>'27.Spieltag'!AK34</f>
        <v>24</v>
      </c>
      <c r="AJ34" s="30">
        <f t="shared" ref="AJ34" si="45">AG34+AH34</f>
        <v>810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898</v>
      </c>
      <c r="AI11" s="35">
        <f>'28.Spieltag'!AK11</f>
        <v>1</v>
      </c>
      <c r="AJ11" s="30">
        <f t="shared" ref="AJ11" si="9">AG11+AH11</f>
        <v>943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824</v>
      </c>
      <c r="AI12" s="35">
        <f>'28.Spieltag'!AK12</f>
        <v>23</v>
      </c>
      <c r="AJ12" s="30">
        <f t="shared" ref="AJ12:AJ32" si="21">AG12+AH12</f>
        <v>869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879</v>
      </c>
      <c r="AI13" s="35">
        <f>'28.Spieltag'!AK13</f>
        <v>2</v>
      </c>
      <c r="AJ13" s="30">
        <f t="shared" si="21"/>
        <v>924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877</v>
      </c>
      <c r="AI14" s="35">
        <f>'28.Spieltag'!AK14</f>
        <v>3</v>
      </c>
      <c r="AJ14" s="30">
        <f t="shared" si="21"/>
        <v>922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876</v>
      </c>
      <c r="AI15" s="35">
        <f>'28.Spieltag'!AK15</f>
        <v>4</v>
      </c>
      <c r="AJ15" s="30">
        <f t="shared" si="21"/>
        <v>921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875</v>
      </c>
      <c r="AI16" s="35">
        <f>'28.Spieltag'!AK16</f>
        <v>5</v>
      </c>
      <c r="AJ16" s="30">
        <f t="shared" si="21"/>
        <v>920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868</v>
      </c>
      <c r="AI17" s="35">
        <f>'28.Spieltag'!AK17</f>
        <v>6</v>
      </c>
      <c r="AJ17" s="30">
        <f t="shared" si="21"/>
        <v>913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865</v>
      </c>
      <c r="AI18" s="35">
        <f>'28.Spieltag'!AK18</f>
        <v>7</v>
      </c>
      <c r="AJ18" s="30">
        <f t="shared" si="21"/>
        <v>910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863</v>
      </c>
      <c r="AI19" s="35">
        <f>'28.Spieltag'!AK19</f>
        <v>8</v>
      </c>
      <c r="AJ19" s="30">
        <f t="shared" si="21"/>
        <v>908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861</v>
      </c>
      <c r="AI20" s="35">
        <f>'28.Spieltag'!AK20</f>
        <v>9</v>
      </c>
      <c r="AJ20" s="30">
        <f t="shared" si="21"/>
        <v>906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860</v>
      </c>
      <c r="AI21" s="35">
        <f>'28.Spieltag'!AK21</f>
        <v>10</v>
      </c>
      <c r="AJ21" s="30">
        <f t="shared" si="21"/>
        <v>905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860</v>
      </c>
      <c r="AI22" s="35">
        <f>'28.Spieltag'!AK22</f>
        <v>10</v>
      </c>
      <c r="AJ22" s="30">
        <f t="shared" si="21"/>
        <v>905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858</v>
      </c>
      <c r="AI23" s="35">
        <f>'28.Spieltag'!AK23</f>
        <v>12</v>
      </c>
      <c r="AJ23" s="30">
        <f t="shared" si="21"/>
        <v>903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857</v>
      </c>
      <c r="AI24" s="35">
        <f>'28.Spieltag'!AK24</f>
        <v>13</v>
      </c>
      <c r="AJ24" s="30">
        <f t="shared" si="21"/>
        <v>902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856</v>
      </c>
      <c r="AI25" s="35">
        <f>'28.Spieltag'!AK25</f>
        <v>14</v>
      </c>
      <c r="AJ25" s="30">
        <f t="shared" si="21"/>
        <v>901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848</v>
      </c>
      <c r="AI26" s="35">
        <f>'28.Spieltag'!AK26</f>
        <v>15</v>
      </c>
      <c r="AJ26" s="30">
        <f t="shared" si="21"/>
        <v>893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845</v>
      </c>
      <c r="AI27" s="35">
        <f>'28.Spieltag'!AK27</f>
        <v>16</v>
      </c>
      <c r="AJ27" s="30">
        <f t="shared" si="21"/>
        <v>890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843</v>
      </c>
      <c r="AI28" s="35">
        <f>'28.Spieltag'!AK28</f>
        <v>17</v>
      </c>
      <c r="AJ28" s="30">
        <f t="shared" si="21"/>
        <v>888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842</v>
      </c>
      <c r="AI29" s="35">
        <f>'28.Spieltag'!AK29</f>
        <v>18</v>
      </c>
      <c r="AJ29" s="30">
        <f t="shared" si="21"/>
        <v>887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840</v>
      </c>
      <c r="AI30" s="35">
        <f>'28.Spieltag'!AK30</f>
        <v>19</v>
      </c>
      <c r="AJ30" s="30">
        <f t="shared" si="21"/>
        <v>885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834</v>
      </c>
      <c r="AI31" s="35">
        <f>'28.Spieltag'!AK31</f>
        <v>20</v>
      </c>
      <c r="AJ31" s="30">
        <f t="shared" si="21"/>
        <v>879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829</v>
      </c>
      <c r="AI32" s="35">
        <f>'28.Spieltag'!AK32</f>
        <v>21</v>
      </c>
      <c r="AJ32" s="30">
        <f t="shared" si="21"/>
        <v>874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825</v>
      </c>
      <c r="AI33" s="35">
        <f>'28.Spieltag'!AK33</f>
        <v>22</v>
      </c>
      <c r="AJ33" s="30">
        <f t="shared" ref="AJ33" si="33">AG33+AH33</f>
        <v>870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810</v>
      </c>
      <c r="AI34" s="35">
        <f>'28.Spieltag'!AK34</f>
        <v>24</v>
      </c>
      <c r="AJ34" s="30">
        <f t="shared" ref="AJ34" si="45">AG34+AH34</f>
        <v>855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943</v>
      </c>
      <c r="AI11" s="35">
        <f>'29.Spieltag'!AK11</f>
        <v>1</v>
      </c>
      <c r="AJ11" s="30">
        <f t="shared" ref="AJ11" si="9">AG11+AH11</f>
        <v>988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869</v>
      </c>
      <c r="AI12" s="35">
        <f>'29.Spieltag'!AK12</f>
        <v>23</v>
      </c>
      <c r="AJ12" s="30">
        <f t="shared" ref="AJ12:AJ32" si="21">AG12+AH12</f>
        <v>914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924</v>
      </c>
      <c r="AI13" s="35">
        <f>'29.Spieltag'!AK13</f>
        <v>2</v>
      </c>
      <c r="AJ13" s="30">
        <f t="shared" si="21"/>
        <v>969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922</v>
      </c>
      <c r="AI14" s="35">
        <f>'29.Spieltag'!AK14</f>
        <v>3</v>
      </c>
      <c r="AJ14" s="30">
        <f t="shared" si="21"/>
        <v>967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921</v>
      </c>
      <c r="AI15" s="35">
        <f>'29.Spieltag'!AK15</f>
        <v>4</v>
      </c>
      <c r="AJ15" s="30">
        <f t="shared" si="21"/>
        <v>966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920</v>
      </c>
      <c r="AI16" s="35">
        <f>'29.Spieltag'!AK16</f>
        <v>5</v>
      </c>
      <c r="AJ16" s="30">
        <f t="shared" si="21"/>
        <v>965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913</v>
      </c>
      <c r="AI17" s="35">
        <f>'29.Spieltag'!AK17</f>
        <v>6</v>
      </c>
      <c r="AJ17" s="30">
        <f t="shared" si="21"/>
        <v>958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910</v>
      </c>
      <c r="AI18" s="35">
        <f>'29.Spieltag'!AK18</f>
        <v>7</v>
      </c>
      <c r="AJ18" s="30">
        <f t="shared" si="21"/>
        <v>955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908</v>
      </c>
      <c r="AI19" s="35">
        <f>'29.Spieltag'!AK19</f>
        <v>8</v>
      </c>
      <c r="AJ19" s="30">
        <f t="shared" si="21"/>
        <v>953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906</v>
      </c>
      <c r="AI20" s="35">
        <f>'29.Spieltag'!AK20</f>
        <v>9</v>
      </c>
      <c r="AJ20" s="30">
        <f t="shared" si="21"/>
        <v>951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905</v>
      </c>
      <c r="AI21" s="35">
        <f>'29.Spieltag'!AK21</f>
        <v>10</v>
      </c>
      <c r="AJ21" s="30">
        <f t="shared" si="21"/>
        <v>950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905</v>
      </c>
      <c r="AI22" s="35">
        <f>'29.Spieltag'!AK22</f>
        <v>10</v>
      </c>
      <c r="AJ22" s="30">
        <f t="shared" si="21"/>
        <v>950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903</v>
      </c>
      <c r="AI23" s="35">
        <f>'29.Spieltag'!AK23</f>
        <v>12</v>
      </c>
      <c r="AJ23" s="30">
        <f t="shared" si="21"/>
        <v>948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902</v>
      </c>
      <c r="AI24" s="35">
        <f>'29.Spieltag'!AK24</f>
        <v>13</v>
      </c>
      <c r="AJ24" s="30">
        <f t="shared" si="21"/>
        <v>947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901</v>
      </c>
      <c r="AI25" s="35">
        <f>'29.Spieltag'!AK25</f>
        <v>14</v>
      </c>
      <c r="AJ25" s="30">
        <f t="shared" si="21"/>
        <v>946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893</v>
      </c>
      <c r="AI26" s="35">
        <f>'29.Spieltag'!AK26</f>
        <v>15</v>
      </c>
      <c r="AJ26" s="30">
        <f t="shared" si="21"/>
        <v>938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890</v>
      </c>
      <c r="AI27" s="35">
        <f>'29.Spieltag'!AK27</f>
        <v>16</v>
      </c>
      <c r="AJ27" s="30">
        <f t="shared" si="21"/>
        <v>935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888</v>
      </c>
      <c r="AI28" s="35">
        <f>'29.Spieltag'!AK28</f>
        <v>17</v>
      </c>
      <c r="AJ28" s="30">
        <f t="shared" si="21"/>
        <v>933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887</v>
      </c>
      <c r="AI29" s="35">
        <f>'29.Spieltag'!AK29</f>
        <v>18</v>
      </c>
      <c r="AJ29" s="30">
        <f t="shared" si="21"/>
        <v>932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885</v>
      </c>
      <c r="AI30" s="35">
        <f>'29.Spieltag'!AK30</f>
        <v>19</v>
      </c>
      <c r="AJ30" s="30">
        <f t="shared" si="21"/>
        <v>930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879</v>
      </c>
      <c r="AI31" s="35">
        <f>'29.Spieltag'!AK31</f>
        <v>20</v>
      </c>
      <c r="AJ31" s="30">
        <f t="shared" si="21"/>
        <v>924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874</v>
      </c>
      <c r="AI32" s="35">
        <f>'29.Spieltag'!AK32</f>
        <v>21</v>
      </c>
      <c r="AJ32" s="30">
        <f t="shared" si="21"/>
        <v>919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870</v>
      </c>
      <c r="AI33" s="35">
        <f>'29.Spieltag'!AK33</f>
        <v>22</v>
      </c>
      <c r="AJ33" s="30">
        <f t="shared" ref="AJ33" si="33">AG33+AH33</f>
        <v>915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855</v>
      </c>
      <c r="AI34" s="35">
        <f>'29.Spieltag'!AK34</f>
        <v>24</v>
      </c>
      <c r="AJ34" s="30">
        <f t="shared" ref="AJ34" si="45">AG34+AH34</f>
        <v>900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988</v>
      </c>
      <c r="AI11" s="35">
        <f>'30.Spieltag'!AK11</f>
        <v>1</v>
      </c>
      <c r="AJ11" s="30">
        <f t="shared" ref="AJ11" si="9">AG11+AH11</f>
        <v>1033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914</v>
      </c>
      <c r="AI12" s="35">
        <f>'30.Spieltag'!AK12</f>
        <v>23</v>
      </c>
      <c r="AJ12" s="30">
        <f t="shared" ref="AJ12:AJ32" si="21">AG12+AH12</f>
        <v>959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969</v>
      </c>
      <c r="AI13" s="35">
        <f>'30.Spieltag'!AK13</f>
        <v>2</v>
      </c>
      <c r="AJ13" s="30">
        <f t="shared" si="21"/>
        <v>1014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967</v>
      </c>
      <c r="AI14" s="35">
        <f>'30.Spieltag'!AK14</f>
        <v>3</v>
      </c>
      <c r="AJ14" s="30">
        <f t="shared" si="21"/>
        <v>1012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966</v>
      </c>
      <c r="AI15" s="35">
        <f>'30.Spieltag'!AK15</f>
        <v>4</v>
      </c>
      <c r="AJ15" s="30">
        <f t="shared" si="21"/>
        <v>1011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965</v>
      </c>
      <c r="AI16" s="35">
        <f>'30.Spieltag'!AK16</f>
        <v>5</v>
      </c>
      <c r="AJ16" s="30">
        <f t="shared" si="21"/>
        <v>1010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958</v>
      </c>
      <c r="AI17" s="35">
        <f>'30.Spieltag'!AK17</f>
        <v>6</v>
      </c>
      <c r="AJ17" s="30">
        <f t="shared" si="21"/>
        <v>1003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955</v>
      </c>
      <c r="AI18" s="35">
        <f>'30.Spieltag'!AK18</f>
        <v>7</v>
      </c>
      <c r="AJ18" s="30">
        <f t="shared" si="21"/>
        <v>1000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953</v>
      </c>
      <c r="AI19" s="35">
        <f>'30.Spieltag'!AK19</f>
        <v>8</v>
      </c>
      <c r="AJ19" s="30">
        <f t="shared" si="21"/>
        <v>998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951</v>
      </c>
      <c r="AI20" s="35">
        <f>'30.Spieltag'!AK20</f>
        <v>9</v>
      </c>
      <c r="AJ20" s="30">
        <f t="shared" si="21"/>
        <v>996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950</v>
      </c>
      <c r="AI21" s="35">
        <f>'30.Spieltag'!AK21</f>
        <v>10</v>
      </c>
      <c r="AJ21" s="30">
        <f t="shared" si="21"/>
        <v>995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950</v>
      </c>
      <c r="AI22" s="35">
        <f>'30.Spieltag'!AK22</f>
        <v>10</v>
      </c>
      <c r="AJ22" s="30">
        <f t="shared" si="21"/>
        <v>995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948</v>
      </c>
      <c r="AI23" s="35">
        <f>'30.Spieltag'!AK23</f>
        <v>12</v>
      </c>
      <c r="AJ23" s="30">
        <f t="shared" si="21"/>
        <v>993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947</v>
      </c>
      <c r="AI24" s="35">
        <f>'30.Spieltag'!AK24</f>
        <v>13</v>
      </c>
      <c r="AJ24" s="30">
        <f t="shared" si="21"/>
        <v>992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946</v>
      </c>
      <c r="AI25" s="35">
        <f>'30.Spieltag'!AK25</f>
        <v>14</v>
      </c>
      <c r="AJ25" s="30">
        <f t="shared" si="21"/>
        <v>991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938</v>
      </c>
      <c r="AI26" s="35">
        <f>'30.Spieltag'!AK26</f>
        <v>15</v>
      </c>
      <c r="AJ26" s="30">
        <f t="shared" si="21"/>
        <v>983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935</v>
      </c>
      <c r="AI27" s="35">
        <f>'30.Spieltag'!AK27</f>
        <v>16</v>
      </c>
      <c r="AJ27" s="30">
        <f t="shared" si="21"/>
        <v>980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933</v>
      </c>
      <c r="AI28" s="35">
        <f>'30.Spieltag'!AK28</f>
        <v>17</v>
      </c>
      <c r="AJ28" s="30">
        <f t="shared" si="21"/>
        <v>978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932</v>
      </c>
      <c r="AI29" s="35">
        <f>'30.Spieltag'!AK29</f>
        <v>18</v>
      </c>
      <c r="AJ29" s="30">
        <f t="shared" si="21"/>
        <v>977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930</v>
      </c>
      <c r="AI30" s="35">
        <f>'30.Spieltag'!AK30</f>
        <v>19</v>
      </c>
      <c r="AJ30" s="30">
        <f t="shared" si="21"/>
        <v>975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924</v>
      </c>
      <c r="AI31" s="35">
        <f>'30.Spieltag'!AK31</f>
        <v>20</v>
      </c>
      <c r="AJ31" s="30">
        <f t="shared" si="21"/>
        <v>969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919</v>
      </c>
      <c r="AI32" s="35">
        <f>'30.Spieltag'!AK32</f>
        <v>21</v>
      </c>
      <c r="AJ32" s="30">
        <f t="shared" si="21"/>
        <v>964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915</v>
      </c>
      <c r="AI33" s="35">
        <f>'30.Spieltag'!AK33</f>
        <v>22</v>
      </c>
      <c r="AJ33" s="30">
        <f t="shared" ref="AJ33" si="33">AG33+AH33</f>
        <v>960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900</v>
      </c>
      <c r="AI34" s="35">
        <f>'30.Spieltag'!AK34</f>
        <v>24</v>
      </c>
      <c r="AJ34" s="30">
        <f t="shared" ref="AJ34" si="45">AG34+AH34</f>
        <v>945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1033</v>
      </c>
      <c r="AI11" s="35">
        <f>'31.Spieltag'!AK11</f>
        <v>1</v>
      </c>
      <c r="AJ11" s="30">
        <f t="shared" ref="AJ11" si="9">AG11+AH11</f>
        <v>1078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959</v>
      </c>
      <c r="AI12" s="35">
        <f>'31.Spieltag'!AK12</f>
        <v>23</v>
      </c>
      <c r="AJ12" s="30">
        <f t="shared" ref="AJ12:AJ32" si="21">AG12+AH12</f>
        <v>1004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1014</v>
      </c>
      <c r="AI13" s="35">
        <f>'31.Spieltag'!AK13</f>
        <v>2</v>
      </c>
      <c r="AJ13" s="30">
        <f t="shared" si="21"/>
        <v>1059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1012</v>
      </c>
      <c r="AI14" s="35">
        <f>'31.Spieltag'!AK14</f>
        <v>3</v>
      </c>
      <c r="AJ14" s="30">
        <f t="shared" si="21"/>
        <v>1057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1011</v>
      </c>
      <c r="AI15" s="35">
        <f>'31.Spieltag'!AK15</f>
        <v>4</v>
      </c>
      <c r="AJ15" s="30">
        <f t="shared" si="21"/>
        <v>1056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1010</v>
      </c>
      <c r="AI16" s="35">
        <f>'31.Spieltag'!AK16</f>
        <v>5</v>
      </c>
      <c r="AJ16" s="30">
        <f t="shared" si="21"/>
        <v>1055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1003</v>
      </c>
      <c r="AI17" s="35">
        <f>'31.Spieltag'!AK17</f>
        <v>6</v>
      </c>
      <c r="AJ17" s="30">
        <f t="shared" si="21"/>
        <v>1048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1000</v>
      </c>
      <c r="AI18" s="35">
        <f>'31.Spieltag'!AK18</f>
        <v>7</v>
      </c>
      <c r="AJ18" s="30">
        <f t="shared" si="21"/>
        <v>1045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998</v>
      </c>
      <c r="AI19" s="35">
        <f>'31.Spieltag'!AK19</f>
        <v>8</v>
      </c>
      <c r="AJ19" s="30">
        <f t="shared" si="21"/>
        <v>1043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996</v>
      </c>
      <c r="AI20" s="35">
        <f>'31.Spieltag'!AK20</f>
        <v>9</v>
      </c>
      <c r="AJ20" s="30">
        <f t="shared" si="21"/>
        <v>1041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995</v>
      </c>
      <c r="AI21" s="35">
        <f>'31.Spieltag'!AK21</f>
        <v>10</v>
      </c>
      <c r="AJ21" s="30">
        <f t="shared" si="21"/>
        <v>1040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995</v>
      </c>
      <c r="AI22" s="35">
        <f>'31.Spieltag'!AK22</f>
        <v>10</v>
      </c>
      <c r="AJ22" s="30">
        <f t="shared" si="21"/>
        <v>1040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993</v>
      </c>
      <c r="AI23" s="35">
        <f>'31.Spieltag'!AK23</f>
        <v>12</v>
      </c>
      <c r="AJ23" s="30">
        <f t="shared" si="21"/>
        <v>1038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992</v>
      </c>
      <c r="AI24" s="35">
        <f>'31.Spieltag'!AK24</f>
        <v>13</v>
      </c>
      <c r="AJ24" s="30">
        <f t="shared" si="21"/>
        <v>1037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991</v>
      </c>
      <c r="AI25" s="35">
        <f>'31.Spieltag'!AK25</f>
        <v>14</v>
      </c>
      <c r="AJ25" s="30">
        <f t="shared" si="21"/>
        <v>1036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983</v>
      </c>
      <c r="AI26" s="35">
        <f>'31.Spieltag'!AK26</f>
        <v>15</v>
      </c>
      <c r="AJ26" s="30">
        <f t="shared" si="21"/>
        <v>1028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980</v>
      </c>
      <c r="AI27" s="35">
        <f>'31.Spieltag'!AK27</f>
        <v>16</v>
      </c>
      <c r="AJ27" s="30">
        <f t="shared" si="21"/>
        <v>1025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978</v>
      </c>
      <c r="AI28" s="35">
        <f>'31.Spieltag'!AK28</f>
        <v>17</v>
      </c>
      <c r="AJ28" s="30">
        <f t="shared" si="21"/>
        <v>1023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977</v>
      </c>
      <c r="AI29" s="35">
        <f>'31.Spieltag'!AK29</f>
        <v>18</v>
      </c>
      <c r="AJ29" s="30">
        <f t="shared" si="21"/>
        <v>1022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975</v>
      </c>
      <c r="AI30" s="35">
        <f>'31.Spieltag'!AK30</f>
        <v>19</v>
      </c>
      <c r="AJ30" s="30">
        <f t="shared" si="21"/>
        <v>1020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969</v>
      </c>
      <c r="AI31" s="35">
        <f>'31.Spieltag'!AK31</f>
        <v>20</v>
      </c>
      <c r="AJ31" s="30">
        <f t="shared" si="21"/>
        <v>1014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964</v>
      </c>
      <c r="AI32" s="35">
        <f>'31.Spieltag'!AK32</f>
        <v>21</v>
      </c>
      <c r="AJ32" s="30">
        <f t="shared" si="21"/>
        <v>1009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960</v>
      </c>
      <c r="AI33" s="35">
        <f>'31.Spieltag'!AK33</f>
        <v>22</v>
      </c>
      <c r="AJ33" s="30">
        <f t="shared" ref="AJ33" si="33">AG33+AH33</f>
        <v>1005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945</v>
      </c>
      <c r="AI34" s="35">
        <f>'31.Spieltag'!AK34</f>
        <v>24</v>
      </c>
      <c r="AJ34" s="30">
        <f t="shared" ref="AJ34" si="45">AG34+AH34</f>
        <v>990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1078</v>
      </c>
      <c r="AI11" s="35">
        <f>'32.Spieltag'!AK11</f>
        <v>1</v>
      </c>
      <c r="AJ11" s="30">
        <f t="shared" ref="AJ11" si="9">AG11+AH11</f>
        <v>1123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1004</v>
      </c>
      <c r="AI12" s="35">
        <f>'32.Spieltag'!AK12</f>
        <v>23</v>
      </c>
      <c r="AJ12" s="30">
        <f t="shared" ref="AJ12:AJ32" si="21">AG12+AH12</f>
        <v>1049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1059</v>
      </c>
      <c r="AI13" s="35">
        <f>'32.Spieltag'!AK13</f>
        <v>2</v>
      </c>
      <c r="AJ13" s="30">
        <f t="shared" si="21"/>
        <v>1104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1057</v>
      </c>
      <c r="AI14" s="35">
        <f>'32.Spieltag'!AK14</f>
        <v>3</v>
      </c>
      <c r="AJ14" s="30">
        <f t="shared" si="21"/>
        <v>1102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1056</v>
      </c>
      <c r="AI15" s="35">
        <f>'32.Spieltag'!AK15</f>
        <v>4</v>
      </c>
      <c r="AJ15" s="30">
        <f t="shared" si="21"/>
        <v>1101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1055</v>
      </c>
      <c r="AI16" s="35">
        <f>'32.Spieltag'!AK16</f>
        <v>5</v>
      </c>
      <c r="AJ16" s="30">
        <f t="shared" si="21"/>
        <v>1100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1048</v>
      </c>
      <c r="AI17" s="35">
        <f>'32.Spieltag'!AK17</f>
        <v>6</v>
      </c>
      <c r="AJ17" s="30">
        <f t="shared" si="21"/>
        <v>1093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1045</v>
      </c>
      <c r="AI18" s="35">
        <f>'32.Spieltag'!AK18</f>
        <v>7</v>
      </c>
      <c r="AJ18" s="30">
        <f t="shared" si="21"/>
        <v>1090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1043</v>
      </c>
      <c r="AI19" s="35">
        <f>'32.Spieltag'!AK19</f>
        <v>8</v>
      </c>
      <c r="AJ19" s="30">
        <f t="shared" si="21"/>
        <v>1088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1041</v>
      </c>
      <c r="AI20" s="35">
        <f>'32.Spieltag'!AK20</f>
        <v>9</v>
      </c>
      <c r="AJ20" s="30">
        <f t="shared" si="21"/>
        <v>1086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1040</v>
      </c>
      <c r="AI21" s="35">
        <f>'32.Spieltag'!AK21</f>
        <v>10</v>
      </c>
      <c r="AJ21" s="30">
        <f t="shared" si="21"/>
        <v>1085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1040</v>
      </c>
      <c r="AI22" s="35">
        <f>'32.Spieltag'!AK22</f>
        <v>10</v>
      </c>
      <c r="AJ22" s="30">
        <f t="shared" si="21"/>
        <v>1085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1038</v>
      </c>
      <c r="AI23" s="35">
        <f>'32.Spieltag'!AK23</f>
        <v>12</v>
      </c>
      <c r="AJ23" s="30">
        <f t="shared" si="21"/>
        <v>1083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1037</v>
      </c>
      <c r="AI24" s="35">
        <f>'32.Spieltag'!AK24</f>
        <v>13</v>
      </c>
      <c r="AJ24" s="30">
        <f t="shared" si="21"/>
        <v>1082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1036</v>
      </c>
      <c r="AI25" s="35">
        <f>'32.Spieltag'!AK25</f>
        <v>14</v>
      </c>
      <c r="AJ25" s="30">
        <f t="shared" si="21"/>
        <v>1081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1028</v>
      </c>
      <c r="AI26" s="35">
        <f>'32.Spieltag'!AK26</f>
        <v>15</v>
      </c>
      <c r="AJ26" s="30">
        <f t="shared" si="21"/>
        <v>1073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1025</v>
      </c>
      <c r="AI27" s="35">
        <f>'32.Spieltag'!AK27</f>
        <v>16</v>
      </c>
      <c r="AJ27" s="30">
        <f t="shared" si="21"/>
        <v>1070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1023</v>
      </c>
      <c r="AI28" s="35">
        <f>'32.Spieltag'!AK28</f>
        <v>17</v>
      </c>
      <c r="AJ28" s="30">
        <f t="shared" si="21"/>
        <v>1068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1022</v>
      </c>
      <c r="AI29" s="35">
        <f>'32.Spieltag'!AK29</f>
        <v>18</v>
      </c>
      <c r="AJ29" s="30">
        <f t="shared" si="21"/>
        <v>1067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1020</v>
      </c>
      <c r="AI30" s="35">
        <f>'32.Spieltag'!AK30</f>
        <v>19</v>
      </c>
      <c r="AJ30" s="30">
        <f t="shared" si="21"/>
        <v>1065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1014</v>
      </c>
      <c r="AI31" s="35">
        <f>'32.Spieltag'!AK31</f>
        <v>20</v>
      </c>
      <c r="AJ31" s="30">
        <f t="shared" si="21"/>
        <v>1059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1009</v>
      </c>
      <c r="AI32" s="35">
        <f>'32.Spieltag'!AK32</f>
        <v>21</v>
      </c>
      <c r="AJ32" s="30">
        <f t="shared" si="21"/>
        <v>1054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1005</v>
      </c>
      <c r="AI33" s="35">
        <f>'32.Spieltag'!AK33</f>
        <v>22</v>
      </c>
      <c r="AJ33" s="30">
        <f t="shared" ref="AJ33" si="33">AG33+AH33</f>
        <v>1050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990</v>
      </c>
      <c r="AI34" s="35">
        <f>'32.Spieltag'!AK34</f>
        <v>24</v>
      </c>
      <c r="AJ34" s="30">
        <f t="shared" ref="AJ34" si="45">AG34+AH34</f>
        <v>1035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1123</v>
      </c>
      <c r="AI11" s="35">
        <f>'33.Spieltag'!AK11</f>
        <v>1</v>
      </c>
      <c r="AJ11" s="30">
        <f t="shared" ref="AJ11" si="9">AG11+AH11</f>
        <v>1168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1049</v>
      </c>
      <c r="AI12" s="35">
        <f>'33.Spieltag'!AK12</f>
        <v>23</v>
      </c>
      <c r="AJ12" s="30">
        <f t="shared" ref="AJ12:AJ32" si="21">AG12+AH12</f>
        <v>1094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1104</v>
      </c>
      <c r="AI13" s="35">
        <f>'33.Spieltag'!AK13</f>
        <v>2</v>
      </c>
      <c r="AJ13" s="30">
        <f t="shared" si="21"/>
        <v>1149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1102</v>
      </c>
      <c r="AI14" s="35">
        <f>'33.Spieltag'!AK14</f>
        <v>3</v>
      </c>
      <c r="AJ14" s="30">
        <f t="shared" si="21"/>
        <v>1147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1101</v>
      </c>
      <c r="AI15" s="35">
        <f>'33.Spieltag'!AK15</f>
        <v>4</v>
      </c>
      <c r="AJ15" s="30">
        <f t="shared" si="21"/>
        <v>1146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1100</v>
      </c>
      <c r="AI16" s="35">
        <f>'33.Spieltag'!AK16</f>
        <v>5</v>
      </c>
      <c r="AJ16" s="30">
        <f t="shared" si="21"/>
        <v>1145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1093</v>
      </c>
      <c r="AI17" s="35">
        <f>'33.Spieltag'!AK17</f>
        <v>6</v>
      </c>
      <c r="AJ17" s="30">
        <f t="shared" si="21"/>
        <v>1138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1090</v>
      </c>
      <c r="AI18" s="35">
        <f>'33.Spieltag'!AK18</f>
        <v>7</v>
      </c>
      <c r="AJ18" s="30">
        <f t="shared" si="21"/>
        <v>1135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1088</v>
      </c>
      <c r="AI19" s="35">
        <f>'33.Spieltag'!AK19</f>
        <v>8</v>
      </c>
      <c r="AJ19" s="30">
        <f t="shared" si="21"/>
        <v>1133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1086</v>
      </c>
      <c r="AI20" s="35">
        <f>'33.Spieltag'!AK20</f>
        <v>9</v>
      </c>
      <c r="AJ20" s="30">
        <f t="shared" si="21"/>
        <v>1131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1085</v>
      </c>
      <c r="AI21" s="35">
        <f>'33.Spieltag'!AK21</f>
        <v>10</v>
      </c>
      <c r="AJ21" s="30">
        <f t="shared" si="21"/>
        <v>1130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1085</v>
      </c>
      <c r="AI22" s="35">
        <f>'33.Spieltag'!AK22</f>
        <v>10</v>
      </c>
      <c r="AJ22" s="30">
        <f t="shared" si="21"/>
        <v>1130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1083</v>
      </c>
      <c r="AI23" s="35">
        <f>'33.Spieltag'!AK23</f>
        <v>12</v>
      </c>
      <c r="AJ23" s="30">
        <f t="shared" si="21"/>
        <v>1128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1082</v>
      </c>
      <c r="AI24" s="35">
        <f>'33.Spieltag'!AK24</f>
        <v>13</v>
      </c>
      <c r="AJ24" s="30">
        <f t="shared" si="21"/>
        <v>1127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1081</v>
      </c>
      <c r="AI25" s="35">
        <f>'33.Spieltag'!AK25</f>
        <v>14</v>
      </c>
      <c r="AJ25" s="30">
        <f t="shared" si="21"/>
        <v>1126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1073</v>
      </c>
      <c r="AI26" s="35">
        <f>'33.Spieltag'!AK26</f>
        <v>15</v>
      </c>
      <c r="AJ26" s="30">
        <f t="shared" si="21"/>
        <v>1118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1070</v>
      </c>
      <c r="AI27" s="35">
        <f>'33.Spieltag'!AK27</f>
        <v>16</v>
      </c>
      <c r="AJ27" s="30">
        <f t="shared" si="21"/>
        <v>1115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1068</v>
      </c>
      <c r="AI28" s="35">
        <f>'33.Spieltag'!AK28</f>
        <v>17</v>
      </c>
      <c r="AJ28" s="30">
        <f t="shared" si="21"/>
        <v>1113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1067</v>
      </c>
      <c r="AI29" s="35">
        <f>'33.Spieltag'!AK29</f>
        <v>18</v>
      </c>
      <c r="AJ29" s="30">
        <f t="shared" si="21"/>
        <v>1112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1065</v>
      </c>
      <c r="AI30" s="35">
        <f>'33.Spieltag'!AK30</f>
        <v>19</v>
      </c>
      <c r="AJ30" s="30">
        <f t="shared" si="21"/>
        <v>1110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1059</v>
      </c>
      <c r="AI31" s="35">
        <f>'33.Spieltag'!AK31</f>
        <v>20</v>
      </c>
      <c r="AJ31" s="30">
        <f t="shared" si="21"/>
        <v>1104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1054</v>
      </c>
      <c r="AI32" s="35">
        <f>'33.Spieltag'!AK32</f>
        <v>21</v>
      </c>
      <c r="AJ32" s="30">
        <f t="shared" si="21"/>
        <v>1099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1050</v>
      </c>
      <c r="AI33" s="35">
        <f>'33.Spieltag'!AK33</f>
        <v>22</v>
      </c>
      <c r="AJ33" s="30">
        <f t="shared" ref="AJ33" si="33">AG33+AH33</f>
        <v>1095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1035</v>
      </c>
      <c r="AI34" s="35">
        <f>'33.Spieltag'!AK34</f>
        <v>24</v>
      </c>
      <c r="AJ34" s="30">
        <f t="shared" ref="AJ34" si="45">AG34+AH34</f>
        <v>1080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12</vt:i4>
      </vt:variant>
    </vt:vector>
  </HeadingPairs>
  <TitlesOfParts>
    <vt:vector size="48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Ergebnisse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2018-12-04T15:27:01Z</cp:lastPrinted>
  <dcterms:created xsi:type="dcterms:W3CDTF">1998-11-12T06:25:58Z</dcterms:created>
  <dcterms:modified xsi:type="dcterms:W3CDTF">2018-12-04T15:28:42Z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