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5EC8C921-BE3B-4BB9-95BB-A5A9318A5BFB}" xr6:coauthVersionLast="47" xr6:coauthVersionMax="47" xr10:uidLastSave="{00000000-0000-0000-0000-000000000000}"/>
  <bookViews>
    <workbookView xWindow="-120" yWindow="-120" windowWidth="29040" windowHeight="15840" tabRatio="514" activeTab="3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Tabelle1" sheetId="39" r:id="rId35"/>
    <sheet name="Ergebnisse" sheetId="35" r:id="rId36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'4.Spieltag'!$A$4:$AK$20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9" i="33" l="1"/>
  <c r="Z10" i="33"/>
  <c r="Z11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9" i="31"/>
  <c r="Z10" i="31"/>
  <c r="Z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Z25" i="31"/>
  <c r="Z26" i="31"/>
  <c r="Z27" i="31"/>
  <c r="Z9" i="30"/>
  <c r="Z10" i="30"/>
  <c r="Z11" i="30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21" i="29"/>
  <c r="Z22" i="29"/>
  <c r="Z23" i="29"/>
  <c r="Z24" i="29"/>
  <c r="Z25" i="29"/>
  <c r="Z26" i="29"/>
  <c r="Z27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21" i="28"/>
  <c r="Z22" i="28"/>
  <c r="Z23" i="28"/>
  <c r="Z24" i="28"/>
  <c r="Z25" i="28"/>
  <c r="Z26" i="28"/>
  <c r="Z27" i="28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9" i="25"/>
  <c r="Z10" i="25"/>
  <c r="Z11" i="25"/>
  <c r="Z12" i="25"/>
  <c r="Z13" i="25"/>
  <c r="Z14" i="25"/>
  <c r="Z15" i="25"/>
  <c r="Z16" i="25"/>
  <c r="Z17" i="25"/>
  <c r="Z18" i="25"/>
  <c r="Z19" i="25"/>
  <c r="Z20" i="25"/>
  <c r="Z21" i="25"/>
  <c r="Z22" i="25"/>
  <c r="Z23" i="25"/>
  <c r="Z24" i="25"/>
  <c r="Z25" i="25"/>
  <c r="Z26" i="25"/>
  <c r="Z27" i="25"/>
  <c r="Z9" i="24"/>
  <c r="Z10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27" i="24"/>
  <c r="Z9" i="23"/>
  <c r="Z10" i="23"/>
  <c r="Z11" i="23"/>
  <c r="Z12" i="23"/>
  <c r="Z13" i="23"/>
  <c r="Z14" i="23"/>
  <c r="Z15" i="23"/>
  <c r="Z16" i="23"/>
  <c r="Z17" i="23"/>
  <c r="Z18" i="23"/>
  <c r="Z19" i="23"/>
  <c r="Z20" i="23"/>
  <c r="Z21" i="23"/>
  <c r="Z22" i="23"/>
  <c r="Z23" i="23"/>
  <c r="Z24" i="23"/>
  <c r="Z25" i="23"/>
  <c r="Z26" i="23"/>
  <c r="Z27" i="23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9" i="21"/>
  <c r="Z10" i="21"/>
  <c r="Z11" i="21"/>
  <c r="Z12" i="21"/>
  <c r="Z13" i="21"/>
  <c r="Z14" i="21"/>
  <c r="Z15" i="21"/>
  <c r="Z16" i="21"/>
  <c r="Z17" i="21"/>
  <c r="Z18" i="21"/>
  <c r="Z19" i="21"/>
  <c r="Z20" i="21"/>
  <c r="Z21" i="21"/>
  <c r="Z22" i="21"/>
  <c r="Z23" i="21"/>
  <c r="Z24" i="21"/>
  <c r="Z25" i="21"/>
  <c r="Z26" i="21"/>
  <c r="Z27" i="21"/>
  <c r="Z9" i="20"/>
  <c r="Z10" i="20"/>
  <c r="Z11" i="20"/>
  <c r="Z12" i="20"/>
  <c r="Z13" i="20"/>
  <c r="Z14" i="20"/>
  <c r="Z15" i="20"/>
  <c r="Z16" i="20"/>
  <c r="Z17" i="20"/>
  <c r="Z18" i="20"/>
  <c r="Z19" i="20"/>
  <c r="Z20" i="20"/>
  <c r="Z21" i="20"/>
  <c r="Z22" i="20"/>
  <c r="Z23" i="20"/>
  <c r="Z24" i="20"/>
  <c r="Z25" i="20"/>
  <c r="Z26" i="20"/>
  <c r="Z27" i="2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14" i="19"/>
  <c r="Z15" i="19"/>
  <c r="Z16" i="1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38"/>
  <c r="Z15" i="1"/>
  <c r="Z11" i="1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7" i="8"/>
  <c r="W27" i="8"/>
  <c r="T27" i="8"/>
  <c r="Q27" i="8"/>
  <c r="N27" i="8"/>
  <c r="K27" i="8"/>
  <c r="H27" i="8"/>
  <c r="E27" i="8"/>
  <c r="AC26" i="8"/>
  <c r="W26" i="8"/>
  <c r="T26" i="8"/>
  <c r="Q26" i="8"/>
  <c r="N26" i="8"/>
  <c r="K26" i="8"/>
  <c r="H26" i="8"/>
  <c r="E26" i="8"/>
  <c r="AC25" i="8"/>
  <c r="W25" i="8"/>
  <c r="T25" i="8"/>
  <c r="Q25" i="8"/>
  <c r="N25" i="8"/>
  <c r="K25" i="8"/>
  <c r="H25" i="8"/>
  <c r="E25" i="8"/>
  <c r="AC24" i="8"/>
  <c r="W24" i="8"/>
  <c r="T24" i="8"/>
  <c r="Q24" i="8"/>
  <c r="N24" i="8"/>
  <c r="K24" i="8"/>
  <c r="H24" i="8"/>
  <c r="E24" i="8"/>
  <c r="AC23" i="8"/>
  <c r="W23" i="8"/>
  <c r="T23" i="8"/>
  <c r="Q23" i="8"/>
  <c r="N23" i="8"/>
  <c r="K23" i="8"/>
  <c r="H23" i="8"/>
  <c r="E23" i="8"/>
  <c r="AC22" i="8"/>
  <c r="W22" i="8"/>
  <c r="T22" i="8"/>
  <c r="Q22" i="8"/>
  <c r="N22" i="8"/>
  <c r="K22" i="8"/>
  <c r="H22" i="8"/>
  <c r="E22" i="8"/>
  <c r="AC21" i="8"/>
  <c r="W21" i="8"/>
  <c r="T21" i="8"/>
  <c r="Q21" i="8"/>
  <c r="N21" i="8"/>
  <c r="K21" i="8"/>
  <c r="H21" i="8"/>
  <c r="E21" i="8"/>
  <c r="AC20" i="8"/>
  <c r="W20" i="8"/>
  <c r="T20" i="8"/>
  <c r="Q20" i="8"/>
  <c r="N20" i="8"/>
  <c r="K20" i="8"/>
  <c r="H20" i="8"/>
  <c r="E20" i="8"/>
  <c r="AC19" i="8"/>
  <c r="W19" i="8"/>
  <c r="T19" i="8"/>
  <c r="Q19" i="8"/>
  <c r="N19" i="8"/>
  <c r="K19" i="8"/>
  <c r="H19" i="8"/>
  <c r="E19" i="8"/>
  <c r="AC18" i="8"/>
  <c r="W18" i="8"/>
  <c r="T18" i="8"/>
  <c r="Q18" i="8"/>
  <c r="N18" i="8"/>
  <c r="K18" i="8"/>
  <c r="H18" i="8"/>
  <c r="E18" i="8"/>
  <c r="AC17" i="8"/>
  <c r="W17" i="8"/>
  <c r="T17" i="8"/>
  <c r="Q17" i="8"/>
  <c r="N17" i="8"/>
  <c r="K17" i="8"/>
  <c r="H17" i="8"/>
  <c r="E17" i="8"/>
  <c r="AC16" i="8"/>
  <c r="W16" i="8"/>
  <c r="T16" i="8"/>
  <c r="Q16" i="8"/>
  <c r="N16" i="8"/>
  <c r="K16" i="8"/>
  <c r="H16" i="8"/>
  <c r="E16" i="8"/>
  <c r="AC15" i="8"/>
  <c r="W15" i="8"/>
  <c r="T15" i="8"/>
  <c r="Q15" i="8"/>
  <c r="N15" i="8"/>
  <c r="K15" i="8"/>
  <c r="H15" i="8"/>
  <c r="E15" i="8"/>
  <c r="AC14" i="8"/>
  <c r="W14" i="8"/>
  <c r="T14" i="8"/>
  <c r="Q14" i="8"/>
  <c r="N14" i="8"/>
  <c r="K14" i="8"/>
  <c r="H14" i="8"/>
  <c r="E14" i="8"/>
  <c r="AC13" i="8"/>
  <c r="W13" i="8"/>
  <c r="T13" i="8"/>
  <c r="Q13" i="8"/>
  <c r="N13" i="8"/>
  <c r="K13" i="8"/>
  <c r="H13" i="8"/>
  <c r="E13" i="8"/>
  <c r="AC12" i="8"/>
  <c r="W12" i="8"/>
  <c r="T12" i="8"/>
  <c r="Q12" i="8"/>
  <c r="N12" i="8"/>
  <c r="K12" i="8"/>
  <c r="H12" i="8"/>
  <c r="E12" i="8"/>
  <c r="AC11" i="8"/>
  <c r="W11" i="8"/>
  <c r="T11" i="8"/>
  <c r="Q11" i="8"/>
  <c r="N11" i="8"/>
  <c r="K11" i="8"/>
  <c r="H11" i="8"/>
  <c r="E11" i="8"/>
  <c r="AC10" i="8"/>
  <c r="W10" i="8"/>
  <c r="T10" i="8"/>
  <c r="Q10" i="8"/>
  <c r="N10" i="8"/>
  <c r="K10" i="8"/>
  <c r="H10" i="8"/>
  <c r="E10" i="8"/>
  <c r="AC9" i="8"/>
  <c r="W9" i="8"/>
  <c r="T9" i="8"/>
  <c r="Q9" i="8"/>
  <c r="N9" i="8"/>
  <c r="K9" i="8"/>
  <c r="H9" i="8"/>
  <c r="E9" i="8"/>
  <c r="AC8" i="8"/>
  <c r="Z8" i="8"/>
  <c r="W8" i="8"/>
  <c r="T8" i="8"/>
  <c r="Q8" i="8"/>
  <c r="N8" i="8"/>
  <c r="K8" i="8"/>
  <c r="H8" i="8"/>
  <c r="E8" i="8"/>
  <c r="AC27" i="33"/>
  <c r="W27" i="33"/>
  <c r="T27" i="33"/>
  <c r="Q27" i="33"/>
  <c r="N27" i="33"/>
  <c r="K27" i="33"/>
  <c r="H27" i="33"/>
  <c r="E27" i="33"/>
  <c r="AC26" i="33"/>
  <c r="W26" i="33"/>
  <c r="T26" i="33"/>
  <c r="Q26" i="33"/>
  <c r="N26" i="33"/>
  <c r="K26" i="33"/>
  <c r="H26" i="33"/>
  <c r="E26" i="33"/>
  <c r="AC25" i="33"/>
  <c r="W25" i="33"/>
  <c r="T25" i="33"/>
  <c r="Q25" i="33"/>
  <c r="N25" i="33"/>
  <c r="K25" i="33"/>
  <c r="H25" i="33"/>
  <c r="E25" i="33"/>
  <c r="AC24" i="33"/>
  <c r="W24" i="33"/>
  <c r="T24" i="33"/>
  <c r="Q24" i="33"/>
  <c r="N24" i="33"/>
  <c r="K24" i="33"/>
  <c r="H24" i="33"/>
  <c r="E24" i="33"/>
  <c r="AC23" i="33"/>
  <c r="W23" i="33"/>
  <c r="T23" i="33"/>
  <c r="Q23" i="33"/>
  <c r="N23" i="33"/>
  <c r="K23" i="33"/>
  <c r="H23" i="33"/>
  <c r="E23" i="33"/>
  <c r="AC22" i="33"/>
  <c r="W22" i="33"/>
  <c r="T22" i="33"/>
  <c r="Q22" i="33"/>
  <c r="N22" i="33"/>
  <c r="K22" i="33"/>
  <c r="H22" i="33"/>
  <c r="E22" i="33"/>
  <c r="AC21" i="33"/>
  <c r="W21" i="33"/>
  <c r="T21" i="33"/>
  <c r="Q21" i="33"/>
  <c r="N21" i="33"/>
  <c r="K21" i="33"/>
  <c r="H21" i="33"/>
  <c r="E21" i="33"/>
  <c r="AC20" i="33"/>
  <c r="W20" i="33"/>
  <c r="T20" i="33"/>
  <c r="Q20" i="33"/>
  <c r="N20" i="33"/>
  <c r="K20" i="33"/>
  <c r="H20" i="33"/>
  <c r="E20" i="33"/>
  <c r="AC19" i="33"/>
  <c r="W19" i="33"/>
  <c r="T19" i="33"/>
  <c r="Q19" i="33"/>
  <c r="N19" i="33"/>
  <c r="K19" i="33"/>
  <c r="H19" i="33"/>
  <c r="E19" i="33"/>
  <c r="AC18" i="33"/>
  <c r="W18" i="33"/>
  <c r="T18" i="33"/>
  <c r="Q18" i="33"/>
  <c r="N18" i="33"/>
  <c r="K18" i="33"/>
  <c r="H18" i="33"/>
  <c r="E18" i="33"/>
  <c r="AC17" i="33"/>
  <c r="W17" i="33"/>
  <c r="T17" i="33"/>
  <c r="Q17" i="33"/>
  <c r="N17" i="33"/>
  <c r="K17" i="33"/>
  <c r="H17" i="33"/>
  <c r="E17" i="33"/>
  <c r="AC16" i="33"/>
  <c r="W16" i="33"/>
  <c r="T16" i="33"/>
  <c r="Q16" i="33"/>
  <c r="N16" i="33"/>
  <c r="K16" i="33"/>
  <c r="H16" i="33"/>
  <c r="E16" i="33"/>
  <c r="AC15" i="33"/>
  <c r="W15" i="33"/>
  <c r="T15" i="33"/>
  <c r="Q15" i="33"/>
  <c r="N15" i="33"/>
  <c r="K15" i="33"/>
  <c r="H15" i="33"/>
  <c r="E15" i="33"/>
  <c r="AC14" i="33"/>
  <c r="W14" i="33"/>
  <c r="T14" i="33"/>
  <c r="Q14" i="33"/>
  <c r="N14" i="33"/>
  <c r="K14" i="33"/>
  <c r="H14" i="33"/>
  <c r="E14" i="33"/>
  <c r="AC13" i="33"/>
  <c r="W13" i="33"/>
  <c r="T13" i="33"/>
  <c r="Q13" i="33"/>
  <c r="N13" i="33"/>
  <c r="K13" i="33"/>
  <c r="H13" i="33"/>
  <c r="E13" i="33"/>
  <c r="AC12" i="33"/>
  <c r="W12" i="33"/>
  <c r="T12" i="33"/>
  <c r="Q12" i="33"/>
  <c r="N12" i="33"/>
  <c r="K12" i="33"/>
  <c r="H12" i="33"/>
  <c r="E12" i="33"/>
  <c r="AC11" i="33"/>
  <c r="W11" i="33"/>
  <c r="T11" i="33"/>
  <c r="Q11" i="33"/>
  <c r="N11" i="33"/>
  <c r="K11" i="33"/>
  <c r="H11" i="33"/>
  <c r="E11" i="33"/>
  <c r="AC10" i="33"/>
  <c r="W10" i="33"/>
  <c r="T10" i="33"/>
  <c r="Q10" i="33"/>
  <c r="N10" i="33"/>
  <c r="K10" i="33"/>
  <c r="H10" i="33"/>
  <c r="E10" i="33"/>
  <c r="AC9" i="33"/>
  <c r="W9" i="33"/>
  <c r="T9" i="33"/>
  <c r="Q9" i="33"/>
  <c r="N9" i="33"/>
  <c r="K9" i="33"/>
  <c r="H9" i="33"/>
  <c r="E9" i="33"/>
  <c r="AC8" i="33"/>
  <c r="Z8" i="33"/>
  <c r="W8" i="33"/>
  <c r="T8" i="33"/>
  <c r="Q8" i="33"/>
  <c r="N8" i="33"/>
  <c r="K8" i="33"/>
  <c r="H8" i="33"/>
  <c r="E8" i="33"/>
  <c r="AC27" i="32"/>
  <c r="W27" i="32"/>
  <c r="T27" i="32"/>
  <c r="Q27" i="32"/>
  <c r="N27" i="32"/>
  <c r="K27" i="32"/>
  <c r="H27" i="32"/>
  <c r="E27" i="32"/>
  <c r="AC26" i="32"/>
  <c r="W26" i="32"/>
  <c r="T26" i="32"/>
  <c r="Q26" i="32"/>
  <c r="N26" i="32"/>
  <c r="K26" i="32"/>
  <c r="H26" i="32"/>
  <c r="E26" i="32"/>
  <c r="AC25" i="32"/>
  <c r="W25" i="32"/>
  <c r="T25" i="32"/>
  <c r="Q25" i="32"/>
  <c r="N25" i="32"/>
  <c r="K25" i="32"/>
  <c r="H25" i="32"/>
  <c r="E25" i="32"/>
  <c r="AC24" i="32"/>
  <c r="W24" i="32"/>
  <c r="T24" i="32"/>
  <c r="Q24" i="32"/>
  <c r="N24" i="32"/>
  <c r="K24" i="32"/>
  <c r="H24" i="32"/>
  <c r="E24" i="32"/>
  <c r="AC23" i="32"/>
  <c r="W23" i="32"/>
  <c r="T23" i="32"/>
  <c r="Q23" i="32"/>
  <c r="N23" i="32"/>
  <c r="K23" i="32"/>
  <c r="H23" i="32"/>
  <c r="E23" i="32"/>
  <c r="AC22" i="32"/>
  <c r="W22" i="32"/>
  <c r="T22" i="32"/>
  <c r="Q22" i="32"/>
  <c r="N22" i="32"/>
  <c r="K22" i="32"/>
  <c r="H22" i="32"/>
  <c r="E22" i="32"/>
  <c r="AC21" i="32"/>
  <c r="W21" i="32"/>
  <c r="T21" i="32"/>
  <c r="Q21" i="32"/>
  <c r="N21" i="32"/>
  <c r="K21" i="32"/>
  <c r="H21" i="32"/>
  <c r="E21" i="32"/>
  <c r="AC20" i="32"/>
  <c r="W20" i="32"/>
  <c r="T20" i="32"/>
  <c r="Q20" i="32"/>
  <c r="N20" i="32"/>
  <c r="K20" i="32"/>
  <c r="H20" i="32"/>
  <c r="E20" i="32"/>
  <c r="AC19" i="32"/>
  <c r="W19" i="32"/>
  <c r="T19" i="32"/>
  <c r="Q19" i="32"/>
  <c r="N19" i="32"/>
  <c r="K19" i="32"/>
  <c r="H19" i="32"/>
  <c r="E19" i="32"/>
  <c r="AC18" i="32"/>
  <c r="W18" i="32"/>
  <c r="T18" i="32"/>
  <c r="Q18" i="32"/>
  <c r="N18" i="32"/>
  <c r="K18" i="32"/>
  <c r="H18" i="32"/>
  <c r="E18" i="32"/>
  <c r="AC17" i="32"/>
  <c r="W17" i="32"/>
  <c r="T17" i="32"/>
  <c r="Q17" i="32"/>
  <c r="N17" i="32"/>
  <c r="K17" i="32"/>
  <c r="H17" i="32"/>
  <c r="E17" i="32"/>
  <c r="AC16" i="32"/>
  <c r="W16" i="32"/>
  <c r="T16" i="32"/>
  <c r="Q16" i="32"/>
  <c r="N16" i="32"/>
  <c r="K16" i="32"/>
  <c r="H16" i="32"/>
  <c r="E16" i="32"/>
  <c r="AC15" i="32"/>
  <c r="W15" i="32"/>
  <c r="T15" i="32"/>
  <c r="Q15" i="32"/>
  <c r="N15" i="32"/>
  <c r="K15" i="32"/>
  <c r="H15" i="32"/>
  <c r="E15" i="32"/>
  <c r="AC14" i="32"/>
  <c r="W14" i="32"/>
  <c r="T14" i="32"/>
  <c r="Q14" i="32"/>
  <c r="N14" i="32"/>
  <c r="K14" i="32"/>
  <c r="H14" i="32"/>
  <c r="E14" i="32"/>
  <c r="AC13" i="32"/>
  <c r="W13" i="32"/>
  <c r="T13" i="32"/>
  <c r="Q13" i="32"/>
  <c r="N13" i="32"/>
  <c r="K13" i="32"/>
  <c r="H13" i="32"/>
  <c r="E13" i="32"/>
  <c r="AC12" i="32"/>
  <c r="W12" i="32"/>
  <c r="T12" i="32"/>
  <c r="Q12" i="32"/>
  <c r="N12" i="32"/>
  <c r="K12" i="32"/>
  <c r="H12" i="32"/>
  <c r="E12" i="32"/>
  <c r="AC11" i="32"/>
  <c r="W11" i="32"/>
  <c r="T11" i="32"/>
  <c r="Q11" i="32"/>
  <c r="N11" i="32"/>
  <c r="K11" i="32"/>
  <c r="H11" i="32"/>
  <c r="E11" i="32"/>
  <c r="AC10" i="32"/>
  <c r="W10" i="32"/>
  <c r="T10" i="32"/>
  <c r="Q10" i="32"/>
  <c r="N10" i="32"/>
  <c r="K10" i="32"/>
  <c r="H10" i="32"/>
  <c r="E10" i="32"/>
  <c r="AC9" i="32"/>
  <c r="W9" i="32"/>
  <c r="T9" i="32"/>
  <c r="Q9" i="32"/>
  <c r="N9" i="32"/>
  <c r="K9" i="32"/>
  <c r="H9" i="32"/>
  <c r="E9" i="32"/>
  <c r="AC8" i="32"/>
  <c r="Z8" i="32"/>
  <c r="W8" i="32"/>
  <c r="T8" i="32"/>
  <c r="Q8" i="32"/>
  <c r="N8" i="32"/>
  <c r="K8" i="32"/>
  <c r="H8" i="32"/>
  <c r="E8" i="32"/>
  <c r="AC27" i="31"/>
  <c r="W27" i="31"/>
  <c r="T27" i="31"/>
  <c r="Q27" i="31"/>
  <c r="N27" i="31"/>
  <c r="K27" i="31"/>
  <c r="H27" i="31"/>
  <c r="E27" i="31"/>
  <c r="AC26" i="31"/>
  <c r="W26" i="31"/>
  <c r="T26" i="31"/>
  <c r="Q26" i="31"/>
  <c r="N26" i="31"/>
  <c r="K26" i="31"/>
  <c r="H26" i="31"/>
  <c r="E26" i="31"/>
  <c r="AC25" i="31"/>
  <c r="W25" i="31"/>
  <c r="T25" i="31"/>
  <c r="Q25" i="31"/>
  <c r="N25" i="31"/>
  <c r="K25" i="31"/>
  <c r="H25" i="31"/>
  <c r="E25" i="31"/>
  <c r="AC24" i="31"/>
  <c r="W24" i="31"/>
  <c r="T24" i="31"/>
  <c r="Q24" i="31"/>
  <c r="N24" i="31"/>
  <c r="K24" i="31"/>
  <c r="H24" i="31"/>
  <c r="E24" i="31"/>
  <c r="AC23" i="31"/>
  <c r="W23" i="31"/>
  <c r="T23" i="31"/>
  <c r="Q23" i="31"/>
  <c r="N23" i="31"/>
  <c r="K23" i="31"/>
  <c r="H23" i="31"/>
  <c r="E23" i="31"/>
  <c r="AC22" i="31"/>
  <c r="W22" i="31"/>
  <c r="T22" i="31"/>
  <c r="Q22" i="31"/>
  <c r="N22" i="31"/>
  <c r="K22" i="31"/>
  <c r="H22" i="31"/>
  <c r="E22" i="31"/>
  <c r="AC21" i="31"/>
  <c r="W21" i="31"/>
  <c r="T21" i="31"/>
  <c r="Q21" i="31"/>
  <c r="N21" i="31"/>
  <c r="K21" i="31"/>
  <c r="H21" i="31"/>
  <c r="E21" i="31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Z8" i="31"/>
  <c r="W8" i="31"/>
  <c r="T8" i="31"/>
  <c r="Q8" i="31"/>
  <c r="N8" i="31"/>
  <c r="K8" i="31"/>
  <c r="H8" i="31"/>
  <c r="E8" i="31"/>
  <c r="AC27" i="30"/>
  <c r="W27" i="30"/>
  <c r="T27" i="30"/>
  <c r="Q27" i="30"/>
  <c r="N27" i="30"/>
  <c r="K27" i="30"/>
  <c r="H27" i="30"/>
  <c r="E27" i="30"/>
  <c r="AC26" i="30"/>
  <c r="W26" i="30"/>
  <c r="T26" i="30"/>
  <c r="Q26" i="30"/>
  <c r="N26" i="30"/>
  <c r="K26" i="30"/>
  <c r="H26" i="30"/>
  <c r="E26" i="30"/>
  <c r="AC25" i="30"/>
  <c r="W25" i="30"/>
  <c r="T25" i="30"/>
  <c r="Q25" i="30"/>
  <c r="N25" i="30"/>
  <c r="K25" i="30"/>
  <c r="H25" i="30"/>
  <c r="E25" i="30"/>
  <c r="AC24" i="30"/>
  <c r="W24" i="30"/>
  <c r="T24" i="30"/>
  <c r="Q24" i="30"/>
  <c r="N24" i="30"/>
  <c r="K24" i="30"/>
  <c r="H24" i="30"/>
  <c r="E24" i="30"/>
  <c r="AC23" i="30"/>
  <c r="W23" i="30"/>
  <c r="T23" i="30"/>
  <c r="Q23" i="30"/>
  <c r="N23" i="30"/>
  <c r="K23" i="30"/>
  <c r="H23" i="30"/>
  <c r="E23" i="30"/>
  <c r="AC22" i="30"/>
  <c r="W22" i="30"/>
  <c r="T22" i="30"/>
  <c r="Q22" i="30"/>
  <c r="N22" i="30"/>
  <c r="K22" i="30"/>
  <c r="H22" i="30"/>
  <c r="E22" i="30"/>
  <c r="AC21" i="30"/>
  <c r="W21" i="30"/>
  <c r="T21" i="30"/>
  <c r="Q21" i="30"/>
  <c r="N21" i="30"/>
  <c r="K21" i="30"/>
  <c r="H21" i="30"/>
  <c r="E21" i="30"/>
  <c r="AC20" i="30"/>
  <c r="W20" i="30"/>
  <c r="T20" i="30"/>
  <c r="Q20" i="30"/>
  <c r="N20" i="30"/>
  <c r="K20" i="30"/>
  <c r="H20" i="30"/>
  <c r="E20" i="30"/>
  <c r="AC19" i="30"/>
  <c r="W19" i="30"/>
  <c r="T19" i="30"/>
  <c r="Q19" i="30"/>
  <c r="N19" i="30"/>
  <c r="K19" i="30"/>
  <c r="H19" i="30"/>
  <c r="E19" i="30"/>
  <c r="AC18" i="30"/>
  <c r="W18" i="30"/>
  <c r="T18" i="30"/>
  <c r="Q18" i="30"/>
  <c r="N18" i="30"/>
  <c r="K18" i="30"/>
  <c r="H18" i="30"/>
  <c r="E18" i="30"/>
  <c r="AC17" i="30"/>
  <c r="W17" i="30"/>
  <c r="T17" i="30"/>
  <c r="Q17" i="30"/>
  <c r="N17" i="30"/>
  <c r="K17" i="30"/>
  <c r="H17" i="30"/>
  <c r="E17" i="30"/>
  <c r="AC16" i="30"/>
  <c r="W16" i="30"/>
  <c r="T16" i="30"/>
  <c r="Q16" i="30"/>
  <c r="N16" i="30"/>
  <c r="K16" i="30"/>
  <c r="H16" i="30"/>
  <c r="E16" i="30"/>
  <c r="AC15" i="30"/>
  <c r="W15" i="30"/>
  <c r="T15" i="30"/>
  <c r="Q15" i="30"/>
  <c r="N15" i="30"/>
  <c r="K15" i="30"/>
  <c r="H15" i="30"/>
  <c r="E15" i="30"/>
  <c r="AC14" i="30"/>
  <c r="W14" i="30"/>
  <c r="T14" i="30"/>
  <c r="Q14" i="30"/>
  <c r="N14" i="30"/>
  <c r="K14" i="30"/>
  <c r="H14" i="30"/>
  <c r="E14" i="30"/>
  <c r="AC13" i="30"/>
  <c r="W13" i="30"/>
  <c r="T13" i="30"/>
  <c r="Q13" i="30"/>
  <c r="N13" i="30"/>
  <c r="K13" i="30"/>
  <c r="H13" i="30"/>
  <c r="E13" i="30"/>
  <c r="AC12" i="30"/>
  <c r="W12" i="30"/>
  <c r="T12" i="30"/>
  <c r="Q12" i="30"/>
  <c r="N12" i="30"/>
  <c r="K12" i="30"/>
  <c r="H12" i="30"/>
  <c r="E12" i="30"/>
  <c r="AC11" i="30"/>
  <c r="W11" i="30"/>
  <c r="T11" i="30"/>
  <c r="Q11" i="30"/>
  <c r="N11" i="30"/>
  <c r="K11" i="30"/>
  <c r="H11" i="30"/>
  <c r="E11" i="30"/>
  <c r="AC10" i="30"/>
  <c r="W10" i="30"/>
  <c r="T10" i="30"/>
  <c r="Q10" i="30"/>
  <c r="N10" i="30"/>
  <c r="K10" i="30"/>
  <c r="H10" i="30"/>
  <c r="E10" i="30"/>
  <c r="AC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27" i="29"/>
  <c r="W27" i="29"/>
  <c r="T27" i="29"/>
  <c r="Q27" i="29"/>
  <c r="N27" i="29"/>
  <c r="K27" i="29"/>
  <c r="H27" i="29"/>
  <c r="E27" i="29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E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K20" i="29"/>
  <c r="H20" i="29"/>
  <c r="E20" i="29"/>
  <c r="AC19" i="29"/>
  <c r="W19" i="29"/>
  <c r="T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E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E16" i="29"/>
  <c r="AC15" i="29"/>
  <c r="W15" i="29"/>
  <c r="T15" i="29"/>
  <c r="Q15" i="29"/>
  <c r="N15" i="29"/>
  <c r="K15" i="29"/>
  <c r="H15" i="29"/>
  <c r="E15" i="29"/>
  <c r="AC14" i="29"/>
  <c r="W14" i="29"/>
  <c r="T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Q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Z8" i="29"/>
  <c r="W8" i="29"/>
  <c r="T8" i="29"/>
  <c r="Q8" i="29"/>
  <c r="N8" i="29"/>
  <c r="K8" i="29"/>
  <c r="H8" i="29"/>
  <c r="E8" i="29"/>
  <c r="AC27" i="28"/>
  <c r="W27" i="28"/>
  <c r="T27" i="28"/>
  <c r="Q27" i="28"/>
  <c r="N27" i="28"/>
  <c r="K27" i="28"/>
  <c r="H27" i="28"/>
  <c r="E27" i="28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3" i="28"/>
  <c r="W23" i="28"/>
  <c r="T23" i="28"/>
  <c r="Q23" i="28"/>
  <c r="N23" i="28"/>
  <c r="K23" i="28"/>
  <c r="H23" i="28"/>
  <c r="E23" i="28"/>
  <c r="AC22" i="28"/>
  <c r="W22" i="28"/>
  <c r="T22" i="28"/>
  <c r="Q22" i="28"/>
  <c r="N22" i="28"/>
  <c r="K22" i="28"/>
  <c r="H22" i="28"/>
  <c r="E22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W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E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Q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AC27" i="26"/>
  <c r="W27" i="26"/>
  <c r="T27" i="26"/>
  <c r="Q27" i="26"/>
  <c r="N27" i="26"/>
  <c r="K27" i="26"/>
  <c r="H27" i="26"/>
  <c r="E27" i="26"/>
  <c r="AC26" i="26"/>
  <c r="W26" i="26"/>
  <c r="T26" i="26"/>
  <c r="Q26" i="26"/>
  <c r="N26" i="26"/>
  <c r="K26" i="26"/>
  <c r="H26" i="26"/>
  <c r="E26" i="26"/>
  <c r="AC25" i="26"/>
  <c r="W25" i="26"/>
  <c r="T25" i="26"/>
  <c r="Q25" i="26"/>
  <c r="N25" i="26"/>
  <c r="K25" i="26"/>
  <c r="H25" i="26"/>
  <c r="E25" i="26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Q20" i="26"/>
  <c r="N20" i="26"/>
  <c r="K20" i="26"/>
  <c r="H20" i="26"/>
  <c r="E20" i="26"/>
  <c r="AC19" i="26"/>
  <c r="W19" i="26"/>
  <c r="T19" i="26"/>
  <c r="Q19" i="26"/>
  <c r="N19" i="26"/>
  <c r="K19" i="26"/>
  <c r="H19" i="26"/>
  <c r="E19" i="26"/>
  <c r="AC18" i="26"/>
  <c r="W18" i="26"/>
  <c r="T18" i="26"/>
  <c r="Q18" i="26"/>
  <c r="N18" i="26"/>
  <c r="K18" i="26"/>
  <c r="H18" i="26"/>
  <c r="E18" i="26"/>
  <c r="AC17" i="26"/>
  <c r="W17" i="26"/>
  <c r="T17" i="26"/>
  <c r="Q17" i="26"/>
  <c r="N17" i="26"/>
  <c r="K17" i="26"/>
  <c r="H17" i="26"/>
  <c r="E17" i="26"/>
  <c r="AC16" i="26"/>
  <c r="W16" i="26"/>
  <c r="T16" i="26"/>
  <c r="Q16" i="26"/>
  <c r="N16" i="26"/>
  <c r="K16" i="26"/>
  <c r="H16" i="26"/>
  <c r="E16" i="26"/>
  <c r="AC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W13" i="26"/>
  <c r="T13" i="26"/>
  <c r="Q13" i="26"/>
  <c r="N13" i="26"/>
  <c r="K13" i="26"/>
  <c r="H13" i="26"/>
  <c r="E13" i="26"/>
  <c r="AC12" i="26"/>
  <c r="W12" i="26"/>
  <c r="T12" i="26"/>
  <c r="Q12" i="26"/>
  <c r="N12" i="26"/>
  <c r="K12" i="26"/>
  <c r="H12" i="26"/>
  <c r="E12" i="26"/>
  <c r="AC11" i="26"/>
  <c r="W11" i="26"/>
  <c r="T11" i="26"/>
  <c r="Q11" i="26"/>
  <c r="N11" i="26"/>
  <c r="K11" i="26"/>
  <c r="H11" i="26"/>
  <c r="E11" i="26"/>
  <c r="AC10" i="26"/>
  <c r="W10" i="26"/>
  <c r="T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W27" i="25"/>
  <c r="T27" i="25"/>
  <c r="Q27" i="25"/>
  <c r="N27" i="25"/>
  <c r="K27" i="25"/>
  <c r="H27" i="25"/>
  <c r="E27" i="25"/>
  <c r="AC26" i="25"/>
  <c r="W26" i="25"/>
  <c r="T26" i="25"/>
  <c r="Q26" i="25"/>
  <c r="N26" i="25"/>
  <c r="K26" i="25"/>
  <c r="H26" i="25"/>
  <c r="E26" i="25"/>
  <c r="AC25" i="25"/>
  <c r="W25" i="25"/>
  <c r="T25" i="25"/>
  <c r="Q25" i="25"/>
  <c r="N25" i="25"/>
  <c r="K25" i="25"/>
  <c r="H25" i="25"/>
  <c r="E25" i="25"/>
  <c r="AC24" i="25"/>
  <c r="W24" i="25"/>
  <c r="T24" i="25"/>
  <c r="Q24" i="25"/>
  <c r="N24" i="25"/>
  <c r="K24" i="25"/>
  <c r="H24" i="25"/>
  <c r="E24" i="25"/>
  <c r="AC23" i="25"/>
  <c r="W23" i="25"/>
  <c r="T23" i="25"/>
  <c r="Q23" i="25"/>
  <c r="N23" i="25"/>
  <c r="K23" i="25"/>
  <c r="H23" i="25"/>
  <c r="E23" i="25"/>
  <c r="AC22" i="25"/>
  <c r="W22" i="25"/>
  <c r="T22" i="25"/>
  <c r="Q22" i="25"/>
  <c r="N22" i="25"/>
  <c r="K22" i="25"/>
  <c r="H22" i="25"/>
  <c r="E22" i="25"/>
  <c r="AC21" i="25"/>
  <c r="W21" i="25"/>
  <c r="T21" i="25"/>
  <c r="Q21" i="25"/>
  <c r="N21" i="25"/>
  <c r="K21" i="25"/>
  <c r="H21" i="25"/>
  <c r="E21" i="25"/>
  <c r="AC20" i="25"/>
  <c r="W20" i="25"/>
  <c r="T20" i="25"/>
  <c r="Q20" i="25"/>
  <c r="N20" i="25"/>
  <c r="K20" i="25"/>
  <c r="H20" i="25"/>
  <c r="E20" i="25"/>
  <c r="AC19" i="25"/>
  <c r="W19" i="25"/>
  <c r="T19" i="25"/>
  <c r="Q19" i="25"/>
  <c r="N19" i="25"/>
  <c r="K19" i="25"/>
  <c r="H19" i="25"/>
  <c r="E19" i="25"/>
  <c r="AC18" i="25"/>
  <c r="W18" i="25"/>
  <c r="T18" i="25"/>
  <c r="Q18" i="25"/>
  <c r="N18" i="25"/>
  <c r="K18" i="25"/>
  <c r="H18" i="25"/>
  <c r="E18" i="25"/>
  <c r="AC17" i="25"/>
  <c r="W17" i="25"/>
  <c r="T17" i="25"/>
  <c r="Q17" i="25"/>
  <c r="N17" i="25"/>
  <c r="K17" i="25"/>
  <c r="H17" i="25"/>
  <c r="E17" i="25"/>
  <c r="AC16" i="25"/>
  <c r="W16" i="25"/>
  <c r="T16" i="25"/>
  <c r="Q16" i="25"/>
  <c r="N16" i="25"/>
  <c r="K16" i="25"/>
  <c r="H16" i="25"/>
  <c r="E16" i="25"/>
  <c r="AC15" i="25"/>
  <c r="W15" i="25"/>
  <c r="T15" i="25"/>
  <c r="Q15" i="25"/>
  <c r="N15" i="25"/>
  <c r="K15" i="25"/>
  <c r="H15" i="25"/>
  <c r="E15" i="25"/>
  <c r="AC14" i="25"/>
  <c r="W14" i="25"/>
  <c r="T14" i="25"/>
  <c r="Q14" i="25"/>
  <c r="N14" i="25"/>
  <c r="K14" i="25"/>
  <c r="H14" i="25"/>
  <c r="E14" i="25"/>
  <c r="AC13" i="25"/>
  <c r="W13" i="25"/>
  <c r="T13" i="25"/>
  <c r="Q13" i="25"/>
  <c r="N13" i="25"/>
  <c r="K13" i="25"/>
  <c r="H13" i="25"/>
  <c r="E13" i="25"/>
  <c r="AC12" i="25"/>
  <c r="W12" i="25"/>
  <c r="T12" i="25"/>
  <c r="Q12" i="25"/>
  <c r="N12" i="25"/>
  <c r="K12" i="25"/>
  <c r="H12" i="25"/>
  <c r="E12" i="25"/>
  <c r="AC11" i="25"/>
  <c r="W11" i="25"/>
  <c r="T11" i="25"/>
  <c r="Q11" i="25"/>
  <c r="N11" i="25"/>
  <c r="K11" i="25"/>
  <c r="H11" i="25"/>
  <c r="E11" i="25"/>
  <c r="AC10" i="25"/>
  <c r="W10" i="25"/>
  <c r="T10" i="25"/>
  <c r="Q10" i="25"/>
  <c r="N10" i="25"/>
  <c r="K10" i="25"/>
  <c r="H10" i="25"/>
  <c r="E10" i="25"/>
  <c r="AC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W27" i="24"/>
  <c r="T27" i="24"/>
  <c r="Q27" i="24"/>
  <c r="N27" i="24"/>
  <c r="K27" i="24"/>
  <c r="H27" i="24"/>
  <c r="E27" i="24"/>
  <c r="AC26" i="24"/>
  <c r="W26" i="24"/>
  <c r="T26" i="24"/>
  <c r="Q26" i="24"/>
  <c r="N26" i="24"/>
  <c r="K26" i="24"/>
  <c r="H26" i="24"/>
  <c r="E26" i="24"/>
  <c r="AC25" i="24"/>
  <c r="W25" i="24"/>
  <c r="T25" i="24"/>
  <c r="Q25" i="24"/>
  <c r="N25" i="24"/>
  <c r="K25" i="24"/>
  <c r="H25" i="24"/>
  <c r="E25" i="24"/>
  <c r="AC24" i="24"/>
  <c r="W24" i="24"/>
  <c r="T24" i="24"/>
  <c r="Q24" i="24"/>
  <c r="N24" i="24"/>
  <c r="K24" i="24"/>
  <c r="H24" i="24"/>
  <c r="E24" i="24"/>
  <c r="AC23" i="24"/>
  <c r="W23" i="24"/>
  <c r="T23" i="24"/>
  <c r="Q23" i="24"/>
  <c r="N23" i="24"/>
  <c r="K23" i="24"/>
  <c r="H23" i="24"/>
  <c r="E23" i="24"/>
  <c r="AC22" i="24"/>
  <c r="W22" i="24"/>
  <c r="T22" i="24"/>
  <c r="Q22" i="24"/>
  <c r="N22" i="24"/>
  <c r="K22" i="24"/>
  <c r="H22" i="24"/>
  <c r="E22" i="24"/>
  <c r="AC21" i="24"/>
  <c r="W21" i="24"/>
  <c r="T21" i="24"/>
  <c r="Q21" i="24"/>
  <c r="N21" i="24"/>
  <c r="K21" i="24"/>
  <c r="H21" i="24"/>
  <c r="E21" i="24"/>
  <c r="AC20" i="24"/>
  <c r="W20" i="24"/>
  <c r="T20" i="24"/>
  <c r="Q20" i="24"/>
  <c r="N20" i="24"/>
  <c r="K20" i="24"/>
  <c r="H20" i="24"/>
  <c r="E20" i="24"/>
  <c r="AC19" i="24"/>
  <c r="W19" i="24"/>
  <c r="T19" i="24"/>
  <c r="Q19" i="24"/>
  <c r="N19" i="24"/>
  <c r="K19" i="24"/>
  <c r="H19" i="24"/>
  <c r="E19" i="24"/>
  <c r="AC18" i="24"/>
  <c r="W18" i="24"/>
  <c r="T18" i="24"/>
  <c r="Q18" i="24"/>
  <c r="N18" i="24"/>
  <c r="K18" i="24"/>
  <c r="H18" i="24"/>
  <c r="E18" i="24"/>
  <c r="AC17" i="24"/>
  <c r="W17" i="24"/>
  <c r="T17" i="24"/>
  <c r="Q17" i="24"/>
  <c r="N17" i="24"/>
  <c r="K17" i="24"/>
  <c r="H17" i="24"/>
  <c r="E17" i="24"/>
  <c r="AC16" i="24"/>
  <c r="W16" i="24"/>
  <c r="T16" i="24"/>
  <c r="Q16" i="24"/>
  <c r="N16" i="24"/>
  <c r="K16" i="24"/>
  <c r="H16" i="24"/>
  <c r="E16" i="24"/>
  <c r="AC15" i="24"/>
  <c r="W15" i="24"/>
  <c r="T15" i="24"/>
  <c r="Q15" i="24"/>
  <c r="N15" i="24"/>
  <c r="K15" i="24"/>
  <c r="H15" i="24"/>
  <c r="E15" i="24"/>
  <c r="AC14" i="24"/>
  <c r="W14" i="24"/>
  <c r="T14" i="24"/>
  <c r="Q14" i="24"/>
  <c r="N14" i="24"/>
  <c r="K14" i="24"/>
  <c r="H14" i="24"/>
  <c r="E14" i="24"/>
  <c r="AC13" i="24"/>
  <c r="W13" i="24"/>
  <c r="T13" i="24"/>
  <c r="Q13" i="24"/>
  <c r="N13" i="24"/>
  <c r="K13" i="24"/>
  <c r="H13" i="24"/>
  <c r="E13" i="24"/>
  <c r="AC12" i="24"/>
  <c r="W12" i="24"/>
  <c r="T12" i="24"/>
  <c r="Q12" i="24"/>
  <c r="N12" i="24"/>
  <c r="K12" i="24"/>
  <c r="H12" i="24"/>
  <c r="E12" i="24"/>
  <c r="AC11" i="24"/>
  <c r="W11" i="24"/>
  <c r="T11" i="24"/>
  <c r="Q11" i="24"/>
  <c r="N11" i="24"/>
  <c r="K11" i="24"/>
  <c r="H11" i="24"/>
  <c r="E11" i="24"/>
  <c r="AC10" i="24"/>
  <c r="W10" i="24"/>
  <c r="T10" i="24"/>
  <c r="Q10" i="24"/>
  <c r="N10" i="24"/>
  <c r="K10" i="24"/>
  <c r="H10" i="24"/>
  <c r="E10" i="24"/>
  <c r="AC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W27" i="23"/>
  <c r="T27" i="23"/>
  <c r="Q27" i="23"/>
  <c r="N27" i="23"/>
  <c r="K27" i="23"/>
  <c r="H27" i="23"/>
  <c r="E27" i="23"/>
  <c r="AC26" i="23"/>
  <c r="W26" i="23"/>
  <c r="T26" i="23"/>
  <c r="Q26" i="23"/>
  <c r="N26" i="23"/>
  <c r="K26" i="23"/>
  <c r="H26" i="23"/>
  <c r="E26" i="23"/>
  <c r="AC25" i="23"/>
  <c r="W25" i="23"/>
  <c r="T25" i="23"/>
  <c r="Q25" i="23"/>
  <c r="N25" i="23"/>
  <c r="K25" i="23"/>
  <c r="H25" i="23"/>
  <c r="E25" i="23"/>
  <c r="AC24" i="23"/>
  <c r="W24" i="23"/>
  <c r="T24" i="23"/>
  <c r="Q24" i="23"/>
  <c r="N24" i="23"/>
  <c r="K24" i="23"/>
  <c r="H24" i="23"/>
  <c r="E24" i="23"/>
  <c r="AC23" i="23"/>
  <c r="W23" i="23"/>
  <c r="T23" i="23"/>
  <c r="Q23" i="23"/>
  <c r="N23" i="23"/>
  <c r="K23" i="23"/>
  <c r="H23" i="23"/>
  <c r="E23" i="23"/>
  <c r="AC22" i="23"/>
  <c r="W22" i="23"/>
  <c r="T22" i="23"/>
  <c r="Q22" i="23"/>
  <c r="N22" i="23"/>
  <c r="K22" i="23"/>
  <c r="H22" i="23"/>
  <c r="E22" i="23"/>
  <c r="AC21" i="23"/>
  <c r="W21" i="23"/>
  <c r="T21" i="23"/>
  <c r="Q21" i="23"/>
  <c r="N21" i="23"/>
  <c r="K21" i="23"/>
  <c r="H21" i="23"/>
  <c r="E21" i="23"/>
  <c r="AC20" i="23"/>
  <c r="W20" i="23"/>
  <c r="T20" i="23"/>
  <c r="Q20" i="23"/>
  <c r="N20" i="23"/>
  <c r="K20" i="23"/>
  <c r="H20" i="23"/>
  <c r="E20" i="23"/>
  <c r="AC19" i="23"/>
  <c r="W19" i="23"/>
  <c r="T19" i="23"/>
  <c r="Q19" i="23"/>
  <c r="N19" i="23"/>
  <c r="K19" i="23"/>
  <c r="H19" i="23"/>
  <c r="E19" i="23"/>
  <c r="AC18" i="23"/>
  <c r="W18" i="23"/>
  <c r="T18" i="23"/>
  <c r="Q18" i="23"/>
  <c r="N18" i="23"/>
  <c r="K18" i="23"/>
  <c r="H18" i="23"/>
  <c r="E18" i="23"/>
  <c r="AC17" i="23"/>
  <c r="W17" i="23"/>
  <c r="T17" i="23"/>
  <c r="Q17" i="23"/>
  <c r="N17" i="23"/>
  <c r="K17" i="23"/>
  <c r="H17" i="23"/>
  <c r="E17" i="23"/>
  <c r="AC16" i="23"/>
  <c r="W16" i="23"/>
  <c r="T16" i="23"/>
  <c r="Q16" i="23"/>
  <c r="N16" i="23"/>
  <c r="K16" i="23"/>
  <c r="H16" i="23"/>
  <c r="E16" i="23"/>
  <c r="AC15" i="23"/>
  <c r="W15" i="23"/>
  <c r="T15" i="23"/>
  <c r="Q15" i="23"/>
  <c r="N15" i="23"/>
  <c r="K15" i="23"/>
  <c r="H15" i="23"/>
  <c r="E15" i="23"/>
  <c r="AC14" i="23"/>
  <c r="W14" i="23"/>
  <c r="T14" i="23"/>
  <c r="Q14" i="23"/>
  <c r="N14" i="23"/>
  <c r="K14" i="23"/>
  <c r="H14" i="23"/>
  <c r="E14" i="23"/>
  <c r="AC13" i="23"/>
  <c r="W13" i="23"/>
  <c r="T13" i="23"/>
  <c r="Q13" i="23"/>
  <c r="N13" i="23"/>
  <c r="K13" i="23"/>
  <c r="H13" i="23"/>
  <c r="E13" i="23"/>
  <c r="AC12" i="23"/>
  <c r="W12" i="23"/>
  <c r="T12" i="23"/>
  <c r="Q12" i="23"/>
  <c r="N12" i="23"/>
  <c r="K12" i="23"/>
  <c r="H12" i="23"/>
  <c r="E12" i="23"/>
  <c r="AC11" i="23"/>
  <c r="W11" i="23"/>
  <c r="T11" i="23"/>
  <c r="Q11" i="23"/>
  <c r="N11" i="23"/>
  <c r="K11" i="23"/>
  <c r="H11" i="23"/>
  <c r="E11" i="23"/>
  <c r="AC10" i="23"/>
  <c r="W10" i="23"/>
  <c r="T10" i="23"/>
  <c r="Q10" i="23"/>
  <c r="N10" i="23"/>
  <c r="K10" i="23"/>
  <c r="H10" i="23"/>
  <c r="E10" i="23"/>
  <c r="AC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W27" i="22"/>
  <c r="T27" i="22"/>
  <c r="Q27" i="22"/>
  <c r="N27" i="22"/>
  <c r="K27" i="22"/>
  <c r="H27" i="22"/>
  <c r="E27" i="22"/>
  <c r="AC26" i="22"/>
  <c r="W26" i="22"/>
  <c r="T26" i="22"/>
  <c r="Q26" i="22"/>
  <c r="N26" i="22"/>
  <c r="K26" i="22"/>
  <c r="H26" i="22"/>
  <c r="E26" i="22"/>
  <c r="AC25" i="22"/>
  <c r="W25" i="22"/>
  <c r="T25" i="22"/>
  <c r="Q25" i="22"/>
  <c r="N25" i="22"/>
  <c r="K25" i="22"/>
  <c r="H25" i="22"/>
  <c r="E25" i="22"/>
  <c r="AC24" i="22"/>
  <c r="W24" i="22"/>
  <c r="T24" i="22"/>
  <c r="Q24" i="22"/>
  <c r="N24" i="22"/>
  <c r="K24" i="22"/>
  <c r="H24" i="22"/>
  <c r="E24" i="22"/>
  <c r="AC23" i="22"/>
  <c r="W23" i="22"/>
  <c r="T23" i="22"/>
  <c r="Q23" i="22"/>
  <c r="N23" i="22"/>
  <c r="K23" i="22"/>
  <c r="H23" i="22"/>
  <c r="E23" i="22"/>
  <c r="AC22" i="22"/>
  <c r="W22" i="22"/>
  <c r="T22" i="22"/>
  <c r="Q22" i="22"/>
  <c r="N22" i="22"/>
  <c r="K22" i="22"/>
  <c r="H22" i="22"/>
  <c r="E22" i="22"/>
  <c r="AC21" i="22"/>
  <c r="W21" i="22"/>
  <c r="T21" i="22"/>
  <c r="Q21" i="22"/>
  <c r="N21" i="22"/>
  <c r="K21" i="22"/>
  <c r="H21" i="22"/>
  <c r="E21" i="22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W12" i="22"/>
  <c r="T12" i="22"/>
  <c r="Q12" i="22"/>
  <c r="N12" i="22"/>
  <c r="K12" i="22"/>
  <c r="H12" i="22"/>
  <c r="E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W27" i="21"/>
  <c r="T27" i="21"/>
  <c r="Q27" i="21"/>
  <c r="N27" i="21"/>
  <c r="K27" i="21"/>
  <c r="H27" i="21"/>
  <c r="E27" i="21"/>
  <c r="AC26" i="21"/>
  <c r="W26" i="21"/>
  <c r="T26" i="21"/>
  <c r="Q26" i="21"/>
  <c r="N26" i="21"/>
  <c r="K26" i="21"/>
  <c r="H26" i="21"/>
  <c r="E26" i="21"/>
  <c r="AC25" i="21"/>
  <c r="W25" i="21"/>
  <c r="T25" i="21"/>
  <c r="Q25" i="21"/>
  <c r="N25" i="21"/>
  <c r="K25" i="21"/>
  <c r="H25" i="21"/>
  <c r="E25" i="21"/>
  <c r="AC24" i="21"/>
  <c r="W24" i="21"/>
  <c r="T24" i="21"/>
  <c r="Q24" i="21"/>
  <c r="N24" i="21"/>
  <c r="K24" i="21"/>
  <c r="H24" i="21"/>
  <c r="E24" i="21"/>
  <c r="AC23" i="21"/>
  <c r="W23" i="21"/>
  <c r="T23" i="21"/>
  <c r="Q23" i="21"/>
  <c r="N23" i="21"/>
  <c r="K23" i="21"/>
  <c r="H23" i="21"/>
  <c r="E23" i="21"/>
  <c r="AC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W20" i="21"/>
  <c r="T20" i="21"/>
  <c r="Q20" i="21"/>
  <c r="N20" i="21"/>
  <c r="K20" i="21"/>
  <c r="H20" i="21"/>
  <c r="E20" i="21"/>
  <c r="AC19" i="21"/>
  <c r="W19" i="21"/>
  <c r="T19" i="21"/>
  <c r="Q19" i="21"/>
  <c r="N19" i="21"/>
  <c r="K19" i="21"/>
  <c r="H19" i="21"/>
  <c r="E19" i="21"/>
  <c r="AC18" i="21"/>
  <c r="W18" i="21"/>
  <c r="T18" i="21"/>
  <c r="Q18" i="21"/>
  <c r="N18" i="21"/>
  <c r="K18" i="21"/>
  <c r="H18" i="21"/>
  <c r="E18" i="21"/>
  <c r="AC17" i="21"/>
  <c r="W17" i="21"/>
  <c r="T17" i="21"/>
  <c r="Q17" i="21"/>
  <c r="N17" i="21"/>
  <c r="K17" i="21"/>
  <c r="H17" i="21"/>
  <c r="E17" i="21"/>
  <c r="AC16" i="21"/>
  <c r="W16" i="21"/>
  <c r="T16" i="21"/>
  <c r="Q16" i="21"/>
  <c r="N16" i="21"/>
  <c r="K16" i="21"/>
  <c r="H16" i="21"/>
  <c r="E16" i="21"/>
  <c r="AC15" i="21"/>
  <c r="W15" i="21"/>
  <c r="T15" i="21"/>
  <c r="Q15" i="21"/>
  <c r="N15" i="21"/>
  <c r="K15" i="21"/>
  <c r="H15" i="21"/>
  <c r="E15" i="21"/>
  <c r="AC14" i="21"/>
  <c r="W14" i="21"/>
  <c r="T14" i="21"/>
  <c r="Q14" i="21"/>
  <c r="N14" i="21"/>
  <c r="K14" i="21"/>
  <c r="H14" i="21"/>
  <c r="E14" i="21"/>
  <c r="AC13" i="21"/>
  <c r="W13" i="21"/>
  <c r="T13" i="21"/>
  <c r="Q13" i="21"/>
  <c r="N13" i="21"/>
  <c r="K13" i="21"/>
  <c r="H13" i="21"/>
  <c r="E13" i="21"/>
  <c r="AC12" i="21"/>
  <c r="W12" i="21"/>
  <c r="T12" i="21"/>
  <c r="Q12" i="21"/>
  <c r="N12" i="21"/>
  <c r="K12" i="21"/>
  <c r="H12" i="21"/>
  <c r="E12" i="21"/>
  <c r="AC11" i="21"/>
  <c r="W11" i="21"/>
  <c r="T11" i="21"/>
  <c r="Q11" i="21"/>
  <c r="N11" i="21"/>
  <c r="K11" i="21"/>
  <c r="H11" i="21"/>
  <c r="E11" i="21"/>
  <c r="AC10" i="21"/>
  <c r="W10" i="21"/>
  <c r="T10" i="21"/>
  <c r="Q10" i="21"/>
  <c r="N10" i="21"/>
  <c r="K10" i="21"/>
  <c r="H10" i="21"/>
  <c r="E10" i="21"/>
  <c r="AC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W27" i="20"/>
  <c r="T27" i="20"/>
  <c r="Q27" i="20"/>
  <c r="N27" i="20"/>
  <c r="K27" i="20"/>
  <c r="H27" i="20"/>
  <c r="E27" i="20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4" i="20"/>
  <c r="W24" i="20"/>
  <c r="T24" i="20"/>
  <c r="Q24" i="20"/>
  <c r="N24" i="20"/>
  <c r="K24" i="20"/>
  <c r="H24" i="20"/>
  <c r="E24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E20" i="20"/>
  <c r="AC19" i="20"/>
  <c r="W19" i="20"/>
  <c r="T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E18" i="20"/>
  <c r="AC17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H15" i="20"/>
  <c r="E15" i="20"/>
  <c r="AC14" i="20"/>
  <c r="W14" i="20"/>
  <c r="T14" i="20"/>
  <c r="Q14" i="20"/>
  <c r="N14" i="20"/>
  <c r="K14" i="20"/>
  <c r="H14" i="20"/>
  <c r="E14" i="20"/>
  <c r="AC13" i="20"/>
  <c r="W13" i="20"/>
  <c r="T13" i="20"/>
  <c r="Q13" i="20"/>
  <c r="N13" i="20"/>
  <c r="K13" i="20"/>
  <c r="H13" i="20"/>
  <c r="E13" i="20"/>
  <c r="AC12" i="20"/>
  <c r="W12" i="20"/>
  <c r="T12" i="20"/>
  <c r="Q12" i="20"/>
  <c r="N12" i="20"/>
  <c r="K12" i="20"/>
  <c r="H12" i="20"/>
  <c r="E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H10" i="20"/>
  <c r="E10" i="20"/>
  <c r="AC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W27" i="10"/>
  <c r="T27" i="10"/>
  <c r="Q27" i="10"/>
  <c r="N27" i="10"/>
  <c r="K27" i="10"/>
  <c r="H27" i="10"/>
  <c r="E27" i="10"/>
  <c r="AC26" i="10"/>
  <c r="W26" i="10"/>
  <c r="T26" i="10"/>
  <c r="Q26" i="10"/>
  <c r="N26" i="10"/>
  <c r="K26" i="10"/>
  <c r="H26" i="10"/>
  <c r="E26" i="10"/>
  <c r="AC25" i="10"/>
  <c r="W25" i="10"/>
  <c r="T25" i="10"/>
  <c r="Q25" i="10"/>
  <c r="N25" i="10"/>
  <c r="K25" i="10"/>
  <c r="H25" i="10"/>
  <c r="E25" i="10"/>
  <c r="AC24" i="10"/>
  <c r="W24" i="10"/>
  <c r="T24" i="10"/>
  <c r="Q24" i="10"/>
  <c r="N24" i="10"/>
  <c r="K24" i="10"/>
  <c r="H24" i="10"/>
  <c r="E24" i="10"/>
  <c r="AC23" i="10"/>
  <c r="W23" i="10"/>
  <c r="T23" i="10"/>
  <c r="Q23" i="10"/>
  <c r="N23" i="10"/>
  <c r="K23" i="10"/>
  <c r="H23" i="10"/>
  <c r="E23" i="10"/>
  <c r="AC22" i="10"/>
  <c r="W22" i="10"/>
  <c r="T22" i="10"/>
  <c r="Q22" i="10"/>
  <c r="N22" i="10"/>
  <c r="K22" i="10"/>
  <c r="H22" i="10"/>
  <c r="E22" i="10"/>
  <c r="AC21" i="10"/>
  <c r="W21" i="10"/>
  <c r="T21" i="10"/>
  <c r="Q21" i="10"/>
  <c r="N21" i="10"/>
  <c r="K21" i="10"/>
  <c r="H21" i="10"/>
  <c r="E21" i="1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W27" i="18"/>
  <c r="T27" i="18"/>
  <c r="Q27" i="18"/>
  <c r="N27" i="18"/>
  <c r="K27" i="18"/>
  <c r="H27" i="18"/>
  <c r="E27" i="18"/>
  <c r="AC26" i="18"/>
  <c r="W26" i="18"/>
  <c r="T26" i="18"/>
  <c r="Q26" i="18"/>
  <c r="N26" i="18"/>
  <c r="K26" i="18"/>
  <c r="H26" i="18"/>
  <c r="E26" i="18"/>
  <c r="AC25" i="18"/>
  <c r="W25" i="18"/>
  <c r="T25" i="18"/>
  <c r="Q25" i="18"/>
  <c r="N25" i="18"/>
  <c r="K25" i="18"/>
  <c r="H25" i="18"/>
  <c r="E25" i="18"/>
  <c r="AC24" i="18"/>
  <c r="W24" i="18"/>
  <c r="T24" i="18"/>
  <c r="Q24" i="18"/>
  <c r="N24" i="18"/>
  <c r="K24" i="18"/>
  <c r="H24" i="18"/>
  <c r="E24" i="18"/>
  <c r="AC23" i="18"/>
  <c r="W23" i="18"/>
  <c r="T23" i="18"/>
  <c r="Q23" i="18"/>
  <c r="N23" i="18"/>
  <c r="K23" i="18"/>
  <c r="H23" i="18"/>
  <c r="E23" i="18"/>
  <c r="AC22" i="18"/>
  <c r="W22" i="18"/>
  <c r="T22" i="18"/>
  <c r="Q22" i="18"/>
  <c r="N22" i="18"/>
  <c r="K22" i="18"/>
  <c r="H22" i="18"/>
  <c r="E22" i="18"/>
  <c r="AC21" i="18"/>
  <c r="W21" i="18"/>
  <c r="T21" i="18"/>
  <c r="Q21" i="18"/>
  <c r="N21" i="18"/>
  <c r="K21" i="18"/>
  <c r="H21" i="18"/>
  <c r="E21" i="18"/>
  <c r="AC20" i="18"/>
  <c r="W20" i="18"/>
  <c r="T20" i="18"/>
  <c r="Q20" i="18"/>
  <c r="N20" i="18"/>
  <c r="K20" i="18"/>
  <c r="H20" i="18"/>
  <c r="E20" i="18"/>
  <c r="AC19" i="18"/>
  <c r="W19" i="18"/>
  <c r="T19" i="18"/>
  <c r="Q19" i="18"/>
  <c r="N19" i="18"/>
  <c r="K19" i="18"/>
  <c r="H19" i="18"/>
  <c r="E19" i="18"/>
  <c r="AC18" i="18"/>
  <c r="W18" i="18"/>
  <c r="T18" i="18"/>
  <c r="Q18" i="18"/>
  <c r="N18" i="18"/>
  <c r="K18" i="18"/>
  <c r="H18" i="18"/>
  <c r="E18" i="18"/>
  <c r="AC17" i="18"/>
  <c r="W17" i="18"/>
  <c r="T17" i="18"/>
  <c r="Q17" i="18"/>
  <c r="N17" i="18"/>
  <c r="K17" i="18"/>
  <c r="H17" i="18"/>
  <c r="E17" i="18"/>
  <c r="AC16" i="18"/>
  <c r="W16" i="18"/>
  <c r="T16" i="18"/>
  <c r="Q16" i="18"/>
  <c r="N16" i="18"/>
  <c r="K16" i="18"/>
  <c r="H16" i="18"/>
  <c r="E16" i="18"/>
  <c r="AC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W13" i="18"/>
  <c r="T13" i="18"/>
  <c r="Q13" i="18"/>
  <c r="N13" i="18"/>
  <c r="K13" i="18"/>
  <c r="H13" i="18"/>
  <c r="E13" i="18"/>
  <c r="AC12" i="18"/>
  <c r="W12" i="18"/>
  <c r="T12" i="18"/>
  <c r="Q12" i="18"/>
  <c r="N12" i="18"/>
  <c r="K12" i="18"/>
  <c r="H12" i="18"/>
  <c r="E12" i="18"/>
  <c r="AC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W27" i="7"/>
  <c r="T27" i="7"/>
  <c r="Q27" i="7"/>
  <c r="N27" i="7"/>
  <c r="K27" i="7"/>
  <c r="H27" i="7"/>
  <c r="E27" i="7"/>
  <c r="AC26" i="7"/>
  <c r="W26" i="7"/>
  <c r="T26" i="7"/>
  <c r="Q26" i="7"/>
  <c r="N26" i="7"/>
  <c r="K26" i="7"/>
  <c r="H26" i="7"/>
  <c r="E26" i="7"/>
  <c r="AC25" i="7"/>
  <c r="W25" i="7"/>
  <c r="T25" i="7"/>
  <c r="Q25" i="7"/>
  <c r="N25" i="7"/>
  <c r="K25" i="7"/>
  <c r="H25" i="7"/>
  <c r="E25" i="7"/>
  <c r="AC24" i="7"/>
  <c r="W24" i="7"/>
  <c r="T24" i="7"/>
  <c r="Q24" i="7"/>
  <c r="N24" i="7"/>
  <c r="K24" i="7"/>
  <c r="H24" i="7"/>
  <c r="E24" i="7"/>
  <c r="AC23" i="7"/>
  <c r="W23" i="7"/>
  <c r="T23" i="7"/>
  <c r="Q23" i="7"/>
  <c r="N23" i="7"/>
  <c r="K23" i="7"/>
  <c r="H23" i="7"/>
  <c r="E23" i="7"/>
  <c r="AC22" i="7"/>
  <c r="W22" i="7"/>
  <c r="T22" i="7"/>
  <c r="Q22" i="7"/>
  <c r="N22" i="7"/>
  <c r="K22" i="7"/>
  <c r="H22" i="7"/>
  <c r="E22" i="7"/>
  <c r="AC21" i="7"/>
  <c r="W21" i="7"/>
  <c r="T21" i="7"/>
  <c r="Q21" i="7"/>
  <c r="N21" i="7"/>
  <c r="K21" i="7"/>
  <c r="H21" i="7"/>
  <c r="E21" i="7"/>
  <c r="AC20" i="7"/>
  <c r="W20" i="7"/>
  <c r="T20" i="7"/>
  <c r="Q20" i="7"/>
  <c r="N20" i="7"/>
  <c r="K20" i="7"/>
  <c r="H20" i="7"/>
  <c r="E20" i="7"/>
  <c r="AC19" i="7"/>
  <c r="W19" i="7"/>
  <c r="T19" i="7"/>
  <c r="Q19" i="7"/>
  <c r="N19" i="7"/>
  <c r="K19" i="7"/>
  <c r="H19" i="7"/>
  <c r="E19" i="7"/>
  <c r="AC18" i="7"/>
  <c r="W18" i="7"/>
  <c r="T18" i="7"/>
  <c r="Q18" i="7"/>
  <c r="N18" i="7"/>
  <c r="K18" i="7"/>
  <c r="H18" i="7"/>
  <c r="E18" i="7"/>
  <c r="AC17" i="7"/>
  <c r="W17" i="7"/>
  <c r="T17" i="7"/>
  <c r="Q17" i="7"/>
  <c r="N17" i="7"/>
  <c r="K17" i="7"/>
  <c r="H17" i="7"/>
  <c r="E17" i="7"/>
  <c r="AC16" i="7"/>
  <c r="W16" i="7"/>
  <c r="T16" i="7"/>
  <c r="Q16" i="7"/>
  <c r="N16" i="7"/>
  <c r="K16" i="7"/>
  <c r="H16" i="7"/>
  <c r="E16" i="7"/>
  <c r="AC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W13" i="7"/>
  <c r="T13" i="7"/>
  <c r="Q13" i="7"/>
  <c r="N13" i="7"/>
  <c r="K13" i="7"/>
  <c r="H13" i="7"/>
  <c r="E13" i="7"/>
  <c r="AC12" i="7"/>
  <c r="W12" i="7"/>
  <c r="T12" i="7"/>
  <c r="Q12" i="7"/>
  <c r="N12" i="7"/>
  <c r="K12" i="7"/>
  <c r="H12" i="7"/>
  <c r="E12" i="7"/>
  <c r="AC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AG27" i="33"/>
  <c r="H22" i="35" s="1"/>
  <c r="AG27" i="3"/>
  <c r="AG27" i="11"/>
  <c r="AB22" i="35" s="1"/>
  <c r="AG27" i="7"/>
  <c r="W22" i="35" s="1"/>
  <c r="AG27" i="20"/>
  <c r="T22" i="35" s="1"/>
  <c r="AG27" i="25"/>
  <c r="O22" i="35" s="1"/>
  <c r="AG27" i="29"/>
  <c r="L22" i="35" s="1"/>
  <c r="AG27" i="8"/>
  <c r="G22" i="35" s="1"/>
  <c r="AG27" i="16"/>
  <c r="AI22" i="35" s="1"/>
  <c r="AG27" i="18"/>
  <c r="V22" i="35" s="1"/>
  <c r="AG27" i="38"/>
  <c r="D22" i="35" s="1"/>
  <c r="AG27" i="12"/>
  <c r="AA22" i="35" s="1"/>
  <c r="AG27" i="21"/>
  <c r="S22" i="35" s="1"/>
  <c r="AG27" i="30"/>
  <c r="K22" i="35" s="1"/>
  <c r="AG27" i="27"/>
  <c r="AH22" i="35" s="1"/>
  <c r="AG27" i="13"/>
  <c r="Z22" i="35" s="1"/>
  <c r="AG27" i="22"/>
  <c r="R22" i="35" s="1"/>
  <c r="AG27" i="31"/>
  <c r="J22" i="35" s="1"/>
  <c r="AG27" i="2"/>
  <c r="AD22" i="35" s="1"/>
  <c r="F22" i="35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F21" i="35"/>
  <c r="AG24" i="8" l="1"/>
  <c r="G19" i="35" s="1"/>
  <c r="AG26" i="19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G26" i="7"/>
  <c r="W21" i="35" s="1"/>
  <c r="AG26" i="25"/>
  <c r="O21" i="35" s="1"/>
  <c r="AG25" i="8"/>
  <c r="G20" i="35" s="1"/>
  <c r="AF21" i="35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F12" i="35"/>
  <c r="F9" i="35"/>
  <c r="F15" i="35"/>
  <c r="F7" i="35"/>
  <c r="F6" i="35"/>
  <c r="F17" i="35"/>
  <c r="F16" i="35"/>
  <c r="F18" i="35"/>
  <c r="F8" i="35"/>
  <c r="F4" i="35"/>
  <c r="F19" i="35"/>
  <c r="F13" i="35"/>
  <c r="F20" i="35"/>
  <c r="F11" i="35"/>
  <c r="F14" i="35"/>
  <c r="F5" i="35"/>
  <c r="F10" i="35"/>
  <c r="AG16" i="19"/>
  <c r="AG13" i="19"/>
  <c r="AG10" i="19"/>
  <c r="AG24" i="19"/>
  <c r="AG9" i="19"/>
  <c r="AG21" i="19"/>
  <c r="AG19" i="19"/>
  <c r="AG11" i="19"/>
  <c r="AG15" i="19"/>
  <c r="AG20" i="19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F3" i="35"/>
  <c r="AG22" i="19"/>
  <c r="E17" i="35" s="1"/>
  <c r="AG18" i="19"/>
  <c r="AG25" i="19"/>
  <c r="AG17" i="19"/>
  <c r="AG12" i="19"/>
  <c r="AG14" i="19"/>
  <c r="AG23" i="19"/>
  <c r="E18" i="35" s="1"/>
  <c r="E11" i="35" l="1"/>
  <c r="E8" i="35"/>
  <c r="E15" i="35"/>
  <c r="E9" i="35"/>
  <c r="E6" i="35"/>
  <c r="E20" i="35"/>
  <c r="E7" i="35"/>
  <c r="E12" i="35"/>
  <c r="E21" i="35"/>
  <c r="E16" i="35"/>
  <c r="E4" i="35"/>
  <c r="E19" i="35"/>
  <c r="E13" i="35"/>
  <c r="E22" i="35"/>
  <c r="E14" i="35"/>
  <c r="E5" i="35"/>
  <c r="AE20" i="35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38" s="1"/>
  <c r="AJ27" i="38" s="1"/>
  <c r="AH27" i="19" s="1"/>
  <c r="AJ27" i="19" s="1"/>
  <c r="C21" i="35"/>
  <c r="AJ18" i="1"/>
  <c r="C5" i="35"/>
  <c r="AJ12" i="1"/>
  <c r="AJ24" i="1"/>
  <c r="C18" i="35"/>
  <c r="AJ10" i="1"/>
  <c r="AJ19" i="1"/>
  <c r="AH19" i="38" s="1"/>
  <c r="AJ19" i="38" s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3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23" i="38"/>
  <c r="AJ23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23" i="19"/>
  <c r="AH22" i="19"/>
  <c r="AH11" i="19"/>
  <c r="AH26" i="19"/>
  <c r="AH21" i="19"/>
  <c r="AH20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9" i="1" l="1"/>
  <c r="AG8" i="1"/>
  <c r="C3" i="35" s="1"/>
  <c r="C10" i="35" l="1"/>
  <c r="C4" i="35"/>
  <c r="C11" i="35"/>
  <c r="AM11" i="35" s="1"/>
  <c r="C12" i="35"/>
  <c r="C6" i="35"/>
  <c r="AL6" i="35" s="1"/>
  <c r="AJ9" i="1"/>
  <c r="AH9" i="38" s="1"/>
  <c r="AJ9" i="38" s="1"/>
  <c r="AH9" i="19" s="1"/>
  <c r="C9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M3" i="35" s="1"/>
  <c r="E10" i="35"/>
  <c r="AL11" i="35"/>
  <c r="AK6" i="35"/>
  <c r="AO6" i="35"/>
  <c r="AN6" i="35"/>
  <c r="AM6" i="35"/>
  <c r="AK11" i="35"/>
  <c r="AE3" i="35"/>
  <c r="AE4" i="35"/>
  <c r="AO11" i="35"/>
  <c r="AN11" i="35"/>
  <c r="C28" i="35"/>
  <c r="AH11" i="38"/>
  <c r="AJ11" i="38" s="1"/>
  <c r="AK20" i="1"/>
  <c r="AI20" i="38" s="1"/>
  <c r="AK16" i="1"/>
  <c r="A16" i="1" s="1"/>
  <c r="AK23" i="1"/>
  <c r="AI23" i="38" s="1"/>
  <c r="AK22" i="1"/>
  <c r="AI22" i="38" s="1"/>
  <c r="AK14" i="1"/>
  <c r="AK26" i="1"/>
  <c r="AK27" i="1"/>
  <c r="AI27" i="38" s="1"/>
  <c r="AK15" i="1"/>
  <c r="AI14" i="38" s="1"/>
  <c r="AK17" i="1"/>
  <c r="AK10" i="1"/>
  <c r="AI16" i="38" s="1"/>
  <c r="AK19" i="1"/>
  <c r="AI19" i="38" s="1"/>
  <c r="AK13" i="1"/>
  <c r="AK24" i="1"/>
  <c r="AI24" i="38" s="1"/>
  <c r="AK21" i="1"/>
  <c r="AI21" i="38" s="1"/>
  <c r="AK18" i="1"/>
  <c r="AK12" i="1"/>
  <c r="AI12" i="38" s="1"/>
  <c r="AK25" i="1"/>
  <c r="AI25" i="38" s="1"/>
  <c r="AK11" i="1"/>
  <c r="AK8" i="1"/>
  <c r="AH17" i="38"/>
  <c r="AJ17" i="38" s="1"/>
  <c r="AH14" i="38"/>
  <c r="AJ14" i="38" s="1"/>
  <c r="AK9" i="1"/>
  <c r="AH15" i="38"/>
  <c r="AJ15" i="38" s="1"/>
  <c r="AK12" i="35"/>
  <c r="AM12" i="35"/>
  <c r="AN12" i="35"/>
  <c r="AL12" i="35"/>
  <c r="AO12" i="35"/>
  <c r="AK9" i="35"/>
  <c r="AL9" i="35"/>
  <c r="AN9" i="35"/>
  <c r="AM9" i="35"/>
  <c r="AO9" i="35"/>
  <c r="AL3" i="35"/>
  <c r="AH16" i="38"/>
  <c r="AJ16" i="38" s="1"/>
  <c r="AJ14" i="19"/>
  <c r="AJ24" i="19"/>
  <c r="AJ25" i="19"/>
  <c r="AK3" i="35" l="1"/>
  <c r="AN3" i="35"/>
  <c r="AO3" i="35"/>
  <c r="E28" i="35"/>
  <c r="AM10" i="35"/>
  <c r="AM28" i="35" s="1"/>
  <c r="AO10" i="35"/>
  <c r="AO28" i="35" s="1"/>
  <c r="AL10" i="35"/>
  <c r="AL28" i="35" s="1"/>
  <c r="AK10" i="35"/>
  <c r="AN10" i="35"/>
  <c r="AN28" i="35" s="1"/>
  <c r="AI18" i="38"/>
  <c r="AI17" i="38"/>
  <c r="AI9" i="38"/>
  <c r="AI10" i="38"/>
  <c r="AI15" i="38"/>
  <c r="AI13" i="38"/>
  <c r="AP6" i="35"/>
  <c r="AQ6" i="35"/>
  <c r="AI11" i="38"/>
  <c r="AN4" i="35"/>
  <c r="AO4" i="35"/>
  <c r="AM4" i="35"/>
  <c r="AK4" i="35"/>
  <c r="AL4" i="35"/>
  <c r="AQ11" i="35"/>
  <c r="AP11" i="35"/>
  <c r="AH17" i="19"/>
  <c r="AJ17" i="19" s="1"/>
  <c r="AK15" i="38"/>
  <c r="A15" i="38" s="1"/>
  <c r="AH12" i="19"/>
  <c r="AJ12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1" i="19" s="1"/>
  <c r="AK23" i="38"/>
  <c r="A23" i="38" s="1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2" i="35"/>
  <c r="AQ9" i="35"/>
  <c r="AP9" i="35"/>
  <c r="AI8" i="38"/>
  <c r="AH18" i="19"/>
  <c r="AJ18" i="19" s="1"/>
  <c r="AI26" i="38"/>
  <c r="A13" i="1"/>
  <c r="AJ10" i="19"/>
  <c r="AJ9" i="19"/>
  <c r="A17" i="1"/>
  <c r="AJ11" i="19"/>
  <c r="AJ20" i="19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23" i="19"/>
  <c r="AJ13" i="19"/>
  <c r="AJ21" i="19"/>
  <c r="AJ22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P3" i="35" l="1"/>
  <c r="AQ3" i="35"/>
  <c r="AP10" i="35"/>
  <c r="AP28" i="35" s="1"/>
  <c r="AQ10" i="35"/>
  <c r="AQ28" i="35" s="1"/>
  <c r="AK28" i="35"/>
  <c r="AQ4" i="35"/>
  <c r="AP4" i="35"/>
  <c r="A16" i="38"/>
  <c r="A27" i="38"/>
  <c r="AI27" i="19"/>
  <c r="AH27" i="11"/>
  <c r="AJ27" i="11" s="1"/>
  <c r="AH25" i="8"/>
  <c r="AI8" i="19"/>
  <c r="A24" i="38"/>
  <c r="AI26" i="19"/>
  <c r="AI17" i="19"/>
  <c r="AI25" i="19"/>
  <c r="AI16" i="19"/>
  <c r="AI22" i="19"/>
  <c r="AI23" i="19"/>
  <c r="AI10" i="19"/>
  <c r="AI20" i="19"/>
  <c r="AI13" i="19"/>
  <c r="A10" i="38"/>
  <c r="A21" i="38"/>
  <c r="AI14" i="19"/>
  <c r="AI19" i="19"/>
  <c r="A9" i="38"/>
  <c r="AI15" i="19"/>
  <c r="AI12" i="19"/>
  <c r="AH21" i="8" l="1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J27" i="3" l="1"/>
  <c r="AH27" i="4"/>
  <c r="AJ27" i="4" s="1"/>
  <c r="AH22" i="3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K26" i="19"/>
  <c r="AK11" i="19"/>
  <c r="AK16" i="19"/>
  <c r="AK21" i="19"/>
  <c r="AK23" i="19"/>
  <c r="AK18" i="19"/>
  <c r="AK10" i="19"/>
  <c r="AK12" i="19"/>
  <c r="AK14" i="19"/>
  <c r="AK24" i="19"/>
  <c r="AK9" i="19"/>
  <c r="AK15" i="19"/>
  <c r="AK25" i="19"/>
  <c r="AK13" i="19"/>
  <c r="AK22" i="19"/>
  <c r="AK20" i="19"/>
  <c r="AK17" i="19"/>
  <c r="AK8" i="19"/>
  <c r="AK19" i="19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H13" i="25" l="1"/>
  <c r="AJ13" i="25" s="1"/>
  <c r="AH11" i="25"/>
  <c r="AJ11" i="25" s="1"/>
  <c r="AH16" i="23"/>
  <c r="AJ16" i="23" s="1"/>
  <c r="AH12" i="24"/>
  <c r="AJ12" i="24" s="1"/>
  <c r="AH22" i="24"/>
  <c r="AJ22" i="24" s="1"/>
  <c r="AH10" i="25"/>
  <c r="AJ10" i="25" s="1"/>
  <c r="AH26" i="8"/>
  <c r="AJ26" i="8" s="1"/>
  <c r="AI12" i="8"/>
  <c r="AI25" i="8"/>
  <c r="AI21" i="8"/>
  <c r="AI16" i="8"/>
  <c r="AI19" i="8"/>
  <c r="AI10" i="8"/>
  <c r="AI11" i="8"/>
  <c r="AI23" i="8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16" i="19"/>
  <c r="A15" i="19"/>
  <c r="AJ24" i="8"/>
  <c r="AJ25" i="8"/>
  <c r="AJ14" i="33"/>
  <c r="A8" i="19"/>
  <c r="A20" i="19"/>
  <c r="A10" i="19"/>
  <c r="A17" i="19"/>
  <c r="A9" i="19"/>
  <c r="A18" i="19"/>
  <c r="A11" i="19"/>
  <c r="A13" i="19"/>
  <c r="A14" i="19"/>
  <c r="A19" i="19"/>
  <c r="AK25" i="8" l="1"/>
  <c r="AH19" i="23"/>
  <c r="AJ19" i="23" s="1"/>
  <c r="AH15" i="24"/>
  <c r="AJ15" i="24" s="1"/>
  <c r="AH11" i="24"/>
  <c r="AJ11" i="24" s="1"/>
  <c r="AH23" i="24"/>
  <c r="AJ23" i="24" s="1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I18" i="8"/>
  <c r="AI24" i="8"/>
  <c r="AI17" i="8"/>
  <c r="AI14" i="8"/>
  <c r="AI26" i="8"/>
  <c r="AI9" i="8"/>
  <c r="AI20" i="8"/>
  <c r="AI15" i="8"/>
  <c r="AI13" i="8"/>
  <c r="AI22" i="8"/>
  <c r="AH25" i="33"/>
  <c r="AJ25" i="33" s="1"/>
  <c r="AJ18" i="33"/>
  <c r="AH24" i="33"/>
  <c r="AJ24" i="33" s="1"/>
  <c r="AJ21" i="33"/>
  <c r="AI8" i="8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K28" i="22" l="1"/>
  <c r="A28" i="22" s="1"/>
  <c r="AI19" i="22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H16" i="2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K21" i="21"/>
  <c r="A20" i="22"/>
  <c r="AI20" i="21"/>
  <c r="AJ16" i="2"/>
  <c r="AH17" i="11"/>
  <c r="AJ17" i="11" s="1"/>
  <c r="AK25" i="21"/>
  <c r="AH12" i="6"/>
  <c r="AJ12" i="6" s="1"/>
  <c r="AH12" i="2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H23" i="2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21" i="21"/>
  <c r="AI21" i="20"/>
  <c r="AJ19" i="2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H13" i="2" s="1"/>
  <c r="AI16" i="20"/>
  <c r="A16" i="21"/>
  <c r="A23" i="21"/>
  <c r="AI23" i="20"/>
  <c r="A12" i="21"/>
  <c r="AI12" i="20"/>
  <c r="A18" i="21"/>
  <c r="AI18" i="20"/>
  <c r="AJ9" i="2"/>
  <c r="AK9" i="20"/>
  <c r="A27" i="21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<sst xmlns="http://schemas.openxmlformats.org/spreadsheetml/2006/main" count="2637" uniqueCount="94">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</sst>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41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Z9" sqref="Z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>
      <c r="E1" s="61"/>
      <c r="AD1" s="68"/>
      <c r="AE1" s="69"/>
      <c r="AF1" s="69"/>
      <c r="AK1" s="32"/>
    </row>
    <row r="2" spans="1:42" ht="12">
      <c r="B2" s="16"/>
      <c r="E2" s="61"/>
      <c r="AD2" s="68"/>
      <c r="AE2" s="70"/>
      <c r="AF2" s="70"/>
    </row>
    <row r="3" spans="1:42" ht="12">
      <c r="B3" s="16"/>
      <c r="E3" s="61"/>
      <c r="AD3" s="68"/>
      <c r="AE3" s="69"/>
      <c r="AF3" s="69"/>
    </row>
    <row r="4" spans="1:42" ht="16.5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>
      <c r="AL28" s="1"/>
    </row>
    <row r="29" spans="1:38" ht="24.95" customHeight="1">
      <c r="AL29" s="1"/>
    </row>
    <row r="30" spans="1:38" ht="24.95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40" priority="14">
      <formula>($AG8&gt;40)</formula>
    </cfRule>
  </conditionalFormatting>
  <conditionalFormatting sqref="AL6:AL10">
    <cfRule type="top10" dxfId="13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2" rank="3"/>
  </conditionalFormatting>
  <conditionalFormatting sqref="U4 C6 X4 L6 C4 I4 F6 O6 AA4 R6 R4 U6 F4 I6 O4 AA6 L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workbookViewId="0">
      <selection activeCell="B8" sqref="B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>
      <c r="A20" s="29">
        <f t="shared" si="9"/>
        <v>13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'1.Spieltag'!AJ20</f>
        <v>0</v>
      </c>
      <c r="AI20" s="23">
        <f>'1.Spieltag'!AK20</f>
        <v>12</v>
      </c>
      <c r="AJ20" s="24">
        <f t="shared" si="13"/>
        <v>0</v>
      </c>
      <c r="AK20" s="25">
        <f t="shared" si="8"/>
        <v>13</v>
      </c>
      <c r="AL20" s="1"/>
    </row>
    <row r="21" spans="1:38" ht="24.95" customHeight="1" thickBot="1">
      <c r="A21" s="29">
        <f t="shared" si="9"/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'1.Spieltag'!AJ21</f>
        <v>0</v>
      </c>
      <c r="AI21" s="23">
        <f>'1.Spieltag'!AK21</f>
        <v>12</v>
      </c>
      <c r="AJ21" s="24">
        <f t="shared" si="13"/>
        <v>0</v>
      </c>
      <c r="AK21" s="25">
        <f t="shared" si="8"/>
        <v>13</v>
      </c>
      <c r="AL21" s="1"/>
    </row>
    <row r="22" spans="1:38" ht="24.95" customHeight="1" thickBot="1">
      <c r="A22" s="29">
        <f t="shared" si="9"/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'1.Spieltag'!AJ22</f>
        <v>0</v>
      </c>
      <c r="AI22" s="23">
        <f>'1.Spieltag'!AK22</f>
        <v>12</v>
      </c>
      <c r="AJ22" s="24">
        <f t="shared" si="13"/>
        <v>0</v>
      </c>
      <c r="AK22" s="25">
        <f t="shared" si="8"/>
        <v>13</v>
      </c>
      <c r="AL22" s="1"/>
    </row>
    <row r="23" spans="1:38" ht="24.95" customHeight="1" thickBot="1">
      <c r="A23" s="29">
        <f t="shared" si="9"/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'1.Spieltag'!AJ23</f>
        <v>0</v>
      </c>
      <c r="AI23" s="23">
        <f>'1.Spieltag'!AK23</f>
        <v>12</v>
      </c>
      <c r="AJ23" s="24">
        <f t="shared" si="13"/>
        <v>0</v>
      </c>
      <c r="AK23" s="25">
        <f t="shared" si="8"/>
        <v>13</v>
      </c>
      <c r="AL23" s="1"/>
    </row>
    <row r="24" spans="1:38" ht="24.95" customHeight="1" thickBot="1">
      <c r="A24" s="29">
        <f t="shared" si="9"/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'1.Spieltag'!AJ24</f>
        <v>0</v>
      </c>
      <c r="AI24" s="23">
        <f>'1.Spieltag'!AK24</f>
        <v>12</v>
      </c>
      <c r="AJ24" s="24">
        <f t="shared" si="13"/>
        <v>0</v>
      </c>
      <c r="AK24" s="25">
        <f t="shared" si="8"/>
        <v>13</v>
      </c>
      <c r="AL24" s="1"/>
    </row>
    <row r="25" spans="1:38" ht="24.95" customHeight="1" thickBot="1">
      <c r="A25" s="29">
        <f t="shared" si="9"/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'1.Spieltag'!AJ25</f>
        <v>0</v>
      </c>
      <c r="AI25" s="23">
        <f>'1.Spieltag'!AK25</f>
        <v>12</v>
      </c>
      <c r="AJ25" s="24">
        <f t="shared" si="13"/>
        <v>0</v>
      </c>
      <c r="AK25" s="25">
        <f t="shared" si="8"/>
        <v>13</v>
      </c>
      <c r="AL25" s="1"/>
    </row>
    <row r="26" spans="1:38" ht="28.15" customHeight="1" thickBot="1">
      <c r="A26" s="29">
        <f t="shared" si="9"/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'1.Spieltag'!AJ26</f>
        <v>0</v>
      </c>
      <c r="AI26" s="23">
        <f>'1.Spieltag'!AK26</f>
        <v>12</v>
      </c>
      <c r="AJ26" s="24">
        <f t="shared" si="13"/>
        <v>0</v>
      </c>
      <c r="AK26" s="25">
        <f t="shared" si="8"/>
        <v>13</v>
      </c>
      <c r="AL26" s="1"/>
    </row>
    <row r="27" spans="1:38" ht="24.95" customHeight="1" thickBot="1">
      <c r="A27" s="29">
        <f t="shared" ref="A27" si="16">AK27</f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'1.Spieltag'!AJ27</f>
        <v>0</v>
      </c>
      <c r="AI27" s="23">
        <f>'1.Spieltag'!AK27</f>
        <v>12</v>
      </c>
      <c r="AJ27" s="24">
        <f t="shared" ref="AJ27" si="17">AG27+AH27</f>
        <v>0</v>
      </c>
      <c r="AK27" s="25">
        <f t="shared" si="8"/>
        <v>13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3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1103" rank="3"/>
  </conditionalFormatting>
  <conditionalFormatting sqref="AG1:AG1048576">
    <cfRule type="top10" dxfId="134" priority="2" rank="3"/>
  </conditionalFormatting>
  <conditionalFormatting sqref="B8:B27">
    <cfRule type="expression" dxfId="13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W25" sqref="W25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F2" s="1"/>
      <c r="R2" s="13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7" si="10">AG8+AH8</f>
        <v>26</v>
      </c>
      <c r="AK8" s="25">
        <f t="shared" ref="AK8:AK27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13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'2.Spieltag '!AJ21</f>
        <v>0</v>
      </c>
      <c r="AI21" s="23">
        <f>'2.Spieltag '!AK21</f>
        <v>13</v>
      </c>
      <c r="AJ21" s="24">
        <f t="shared" si="10"/>
        <v>0</v>
      </c>
      <c r="AK21" s="25">
        <f t="shared" si="11"/>
        <v>14</v>
      </c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'2.Spieltag '!AJ22</f>
        <v>0</v>
      </c>
      <c r="AI22" s="23">
        <f>'2.Spieltag '!AK22</f>
        <v>13</v>
      </c>
      <c r="AJ22" s="24">
        <f t="shared" si="10"/>
        <v>0</v>
      </c>
      <c r="AK22" s="25">
        <f t="shared" si="11"/>
        <v>14</v>
      </c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'2.Spieltag '!AJ23</f>
        <v>0</v>
      </c>
      <c r="AI23" s="23">
        <f>'2.Spieltag '!AK23</f>
        <v>13</v>
      </c>
      <c r="AJ23" s="24">
        <f t="shared" si="10"/>
        <v>0</v>
      </c>
      <c r="AK23" s="25">
        <f t="shared" si="11"/>
        <v>14</v>
      </c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'2.Spieltag '!AJ24</f>
        <v>0</v>
      </c>
      <c r="AI24" s="23">
        <f>'2.Spieltag '!AK24</f>
        <v>13</v>
      </c>
      <c r="AJ24" s="24">
        <f t="shared" si="10"/>
        <v>0</v>
      </c>
      <c r="AK24" s="25">
        <f t="shared" si="11"/>
        <v>14</v>
      </c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'2.Spieltag '!AJ25</f>
        <v>0</v>
      </c>
      <c r="AI25" s="23">
        <f>'2.Spieltag '!AK25</f>
        <v>13</v>
      </c>
      <c r="AJ25" s="24">
        <f t="shared" si="10"/>
        <v>0</v>
      </c>
      <c r="AK25" s="25">
        <f t="shared" si="11"/>
        <v>14</v>
      </c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'2.Spieltag '!AJ26</f>
        <v>0</v>
      </c>
      <c r="AI26" s="23">
        <f>'2.Spieltag '!AK26</f>
        <v>13</v>
      </c>
      <c r="AJ26" s="24">
        <f t="shared" si="10"/>
        <v>0</v>
      </c>
      <c r="AK26" s="25">
        <f t="shared" si="11"/>
        <v>14</v>
      </c>
      <c r="AL26" s="1"/>
    </row>
    <row r="27" spans="1:38" ht="24.9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'2.Spieltag '!AJ27</f>
        <v>0</v>
      </c>
      <c r="AI27" s="23">
        <f>'2.Spieltag '!AK27</f>
        <v>13</v>
      </c>
      <c r="AJ27" s="24">
        <f t="shared" si="10"/>
        <v>0</v>
      </c>
      <c r="AK27" s="25">
        <f t="shared" si="11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32" priority="11" operator="equal">
      <formula>"Schalke 04"</formula>
    </cfRule>
  </conditionalFormatting>
  <conditionalFormatting sqref="L6 AA6 I4 I6 C6 U4 X6 F6">
    <cfRule type="cellIs" dxfId="13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1095" rank="3"/>
  </conditionalFormatting>
  <conditionalFormatting sqref="AG1:AG1048576">
    <cfRule type="top10" dxfId="129" priority="3" rank="3"/>
  </conditionalFormatting>
  <conditionalFormatting sqref="B8:B27">
    <cfRule type="expression" dxfId="128" priority="2">
      <formula>($AG8&gt;40)</formula>
    </cfRule>
  </conditionalFormatting>
  <conditionalFormatting sqref="F4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abSelected="1" topLeftCell="A3" workbookViewId="0">
      <selection activeCell="AP20" sqref="AP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v>1</v>
      </c>
      <c r="B8" s="21" t="s">
        <v>82</v>
      </c>
      <c r="C8" s="17" t="s">
        <v>13</v>
      </c>
      <c r="D8" s="18" t="s">
        <v>78</v>
      </c>
      <c r="E8" s="19">
        <v>0</v>
      </c>
      <c r="F8" s="17" t="s">
        <v>13</v>
      </c>
      <c r="G8" s="18" t="s">
        <v>13</v>
      </c>
      <c r="H8" s="19" t="s">
        <v>14</v>
      </c>
      <c r="I8" s="17" t="s">
        <v>2</v>
      </c>
      <c r="J8" s="18" t="s">
        <v>78</v>
      </c>
      <c r="K8" s="19">
        <v>0</v>
      </c>
      <c r="L8" s="17" t="s">
        <v>78</v>
      </c>
      <c r="M8" s="18" t="s">
        <v>13</v>
      </c>
      <c r="N8" s="66">
        <v>0</v>
      </c>
      <c r="O8" s="17" t="s">
        <v>13</v>
      </c>
      <c r="P8" s="18" t="s">
        <v>78</v>
      </c>
      <c r="Q8" s="19">
        <v>0</v>
      </c>
      <c r="R8" s="17" t="s">
        <v>13</v>
      </c>
      <c r="S8" s="18" t="s">
        <v>92</v>
      </c>
      <c r="T8" s="19">
        <v>0</v>
      </c>
      <c r="U8" s="17" t="s">
        <v>77</v>
      </c>
      <c r="V8" s="18" t="s">
        <v>13</v>
      </c>
      <c r="W8" s="88">
        <v>0</v>
      </c>
      <c r="X8" s="17" t="s">
        <v>78</v>
      </c>
      <c r="Y8" s="18" t="s">
        <v>2</v>
      </c>
      <c r="Z8" s="19" t="s">
        <v>14</v>
      </c>
      <c r="AA8" s="17" t="s">
        <v>78</v>
      </c>
      <c r="AB8" s="18" t="s">
        <v>13</v>
      </c>
      <c r="AC8" s="19">
        <v>0</v>
      </c>
      <c r="AD8" s="20"/>
      <c r="AE8" s="18"/>
      <c r="AF8" s="19"/>
      <c r="AG8" s="21">
        <v>10</v>
      </c>
      <c r="AH8" s="22">
        <v>36</v>
      </c>
      <c r="AI8" s="23">
        <v>2</v>
      </c>
      <c r="AJ8" s="24">
        <v>46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v>2</v>
      </c>
      <c r="B9" s="21" t="s">
        <v>80</v>
      </c>
      <c r="C9" s="17" t="s">
        <v>13</v>
      </c>
      <c r="D9" s="18" t="s">
        <v>77</v>
      </c>
      <c r="E9" s="19">
        <v>0</v>
      </c>
      <c r="F9" s="17" t="s">
        <v>2</v>
      </c>
      <c r="G9" s="18" t="s">
        <v>78</v>
      </c>
      <c r="H9" s="19">
        <v>0</v>
      </c>
      <c r="I9" s="17" t="s">
        <v>13</v>
      </c>
      <c r="J9" s="18" t="s">
        <v>78</v>
      </c>
      <c r="K9" s="19">
        <v>0</v>
      </c>
      <c r="L9" s="17" t="s">
        <v>78</v>
      </c>
      <c r="M9" s="18" t="s">
        <v>13</v>
      </c>
      <c r="N9" s="66">
        <v>0</v>
      </c>
      <c r="O9" s="17" t="s">
        <v>13</v>
      </c>
      <c r="P9" s="18" t="s">
        <v>78</v>
      </c>
      <c r="Q9" s="19">
        <v>0</v>
      </c>
      <c r="R9" s="17" t="s">
        <v>78</v>
      </c>
      <c r="S9" s="18" t="s">
        <v>78</v>
      </c>
      <c r="T9" s="19">
        <v>0</v>
      </c>
      <c r="U9" s="17" t="s">
        <v>78</v>
      </c>
      <c r="V9" s="18" t="s">
        <v>13</v>
      </c>
      <c r="W9" s="88">
        <v>0</v>
      </c>
      <c r="X9" s="17" t="s">
        <v>13</v>
      </c>
      <c r="Y9" s="18" t="s">
        <v>2</v>
      </c>
      <c r="Z9" s="19" t="s">
        <v>13</v>
      </c>
      <c r="AA9" s="17" t="s">
        <v>78</v>
      </c>
      <c r="AB9" s="18" t="s">
        <v>13</v>
      </c>
      <c r="AC9" s="19">
        <v>0</v>
      </c>
      <c r="AD9" s="28"/>
      <c r="AE9" s="26"/>
      <c r="AF9" s="19"/>
      <c r="AG9" s="21">
        <v>2</v>
      </c>
      <c r="AH9" s="22">
        <v>36</v>
      </c>
      <c r="AI9" s="23">
        <v>2</v>
      </c>
      <c r="AJ9" s="24">
        <v>38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v>3</v>
      </c>
      <c r="B10" s="21" t="s">
        <v>76</v>
      </c>
      <c r="C10" s="17" t="s">
        <v>13</v>
      </c>
      <c r="D10" s="18" t="s">
        <v>77</v>
      </c>
      <c r="E10" s="19">
        <v>0</v>
      </c>
      <c r="F10" s="17" t="s">
        <v>13</v>
      </c>
      <c r="G10" s="18" t="s">
        <v>77</v>
      </c>
      <c r="H10" s="19">
        <v>0</v>
      </c>
      <c r="I10" s="17" t="s">
        <v>13</v>
      </c>
      <c r="J10" s="18" t="s">
        <v>77</v>
      </c>
      <c r="K10" s="19">
        <v>0</v>
      </c>
      <c r="L10" s="17" t="s">
        <v>78</v>
      </c>
      <c r="M10" s="18" t="s">
        <v>13</v>
      </c>
      <c r="N10" s="66">
        <v>0</v>
      </c>
      <c r="O10" s="17" t="s">
        <v>13</v>
      </c>
      <c r="P10" s="18" t="s">
        <v>77</v>
      </c>
      <c r="Q10" s="19">
        <v>0</v>
      </c>
      <c r="R10" s="17" t="s">
        <v>78</v>
      </c>
      <c r="S10" s="18" t="s">
        <v>78</v>
      </c>
      <c r="T10" s="19">
        <v>0</v>
      </c>
      <c r="U10" s="17" t="s">
        <v>77</v>
      </c>
      <c r="V10" s="18" t="s">
        <v>13</v>
      </c>
      <c r="W10" s="88">
        <v>0</v>
      </c>
      <c r="X10" s="17" t="s">
        <v>13</v>
      </c>
      <c r="Y10" s="18" t="s">
        <v>78</v>
      </c>
      <c r="Z10" s="19">
        <v>0</v>
      </c>
      <c r="AA10" s="17" t="s">
        <v>77</v>
      </c>
      <c r="AB10" s="18" t="s">
        <v>13</v>
      </c>
      <c r="AC10" s="19">
        <v>0</v>
      </c>
      <c r="AD10" s="28"/>
      <c r="AE10" s="26"/>
      <c r="AF10" s="19"/>
      <c r="AG10" s="21">
        <v>0</v>
      </c>
      <c r="AH10" s="22">
        <v>37</v>
      </c>
      <c r="AI10" s="23">
        <v>1</v>
      </c>
      <c r="AJ10" s="24">
        <v>37</v>
      </c>
      <c r="AK10" s="25">
        <v>3</v>
      </c>
      <c r="AL10" s="76"/>
      <c r="AM10" s="77"/>
      <c r="AN10" s="77"/>
      <c r="AO10" s="78"/>
    </row>
    <row r="11" spans="1:42" ht="24.95" customHeight="1" thickBot="1">
      <c r="A11" s="29">
        <v>4</v>
      </c>
      <c r="B11" s="21" t="s">
        <v>88</v>
      </c>
      <c r="C11" s="17" t="s">
        <v>13</v>
      </c>
      <c r="D11" s="18" t="s">
        <v>78</v>
      </c>
      <c r="E11" s="19">
        <v>0</v>
      </c>
      <c r="F11" s="17" t="s">
        <v>13</v>
      </c>
      <c r="G11" s="18" t="s">
        <v>77</v>
      </c>
      <c r="H11" s="19">
        <v>0</v>
      </c>
      <c r="I11" s="17" t="s">
        <v>2</v>
      </c>
      <c r="J11" s="18" t="s">
        <v>78</v>
      </c>
      <c r="K11" s="19">
        <v>0</v>
      </c>
      <c r="L11" s="17" t="s">
        <v>77</v>
      </c>
      <c r="M11" s="18" t="s">
        <v>78</v>
      </c>
      <c r="N11" s="66">
        <v>0</v>
      </c>
      <c r="O11" s="17" t="s">
        <v>77</v>
      </c>
      <c r="P11" s="18" t="s">
        <v>78</v>
      </c>
      <c r="Q11" s="19" t="s">
        <v>13</v>
      </c>
      <c r="R11" s="17" t="s">
        <v>13</v>
      </c>
      <c r="S11" s="18" t="s">
        <v>78</v>
      </c>
      <c r="T11" s="19" t="s">
        <v>2</v>
      </c>
      <c r="U11" s="17" t="s">
        <v>77</v>
      </c>
      <c r="V11" s="18" t="s">
        <v>13</v>
      </c>
      <c r="W11" s="88">
        <v>0</v>
      </c>
      <c r="X11" s="17" t="s">
        <v>78</v>
      </c>
      <c r="Y11" s="18" t="s">
        <v>13</v>
      </c>
      <c r="Z11" s="19" t="s">
        <v>13</v>
      </c>
      <c r="AA11" s="17" t="s">
        <v>78</v>
      </c>
      <c r="AB11" s="18" t="s">
        <v>13</v>
      </c>
      <c r="AC11" s="19">
        <v>0</v>
      </c>
      <c r="AD11" s="28"/>
      <c r="AE11" s="26"/>
      <c r="AF11" s="19"/>
      <c r="AG11" s="21">
        <v>7</v>
      </c>
      <c r="AH11" s="22">
        <v>23</v>
      </c>
      <c r="AI11" s="23">
        <v>5</v>
      </c>
      <c r="AJ11" s="24">
        <v>30</v>
      </c>
      <c r="AK11" s="25">
        <v>4</v>
      </c>
      <c r="AL11" s="1"/>
      <c r="AP11" s="67"/>
    </row>
    <row r="12" spans="1:42" ht="24.95" customHeight="1" thickBot="1">
      <c r="A12" s="29">
        <v>4</v>
      </c>
      <c r="B12" s="21" t="s">
        <v>83</v>
      </c>
      <c r="C12" s="17" t="s">
        <v>2</v>
      </c>
      <c r="D12" s="18" t="s">
        <v>78</v>
      </c>
      <c r="E12" s="19">
        <v>0</v>
      </c>
      <c r="F12" s="17" t="s">
        <v>77</v>
      </c>
      <c r="G12" s="18" t="s">
        <v>78</v>
      </c>
      <c r="H12" s="19">
        <v>0</v>
      </c>
      <c r="I12" s="17" t="s">
        <v>78</v>
      </c>
      <c r="J12" s="18" t="s">
        <v>78</v>
      </c>
      <c r="K12" s="19" t="s">
        <v>2</v>
      </c>
      <c r="L12" s="17" t="s">
        <v>77</v>
      </c>
      <c r="M12" s="18" t="s">
        <v>13</v>
      </c>
      <c r="N12" s="66">
        <v>0</v>
      </c>
      <c r="O12" s="17" t="s">
        <v>77</v>
      </c>
      <c r="P12" s="18" t="s">
        <v>77</v>
      </c>
      <c r="Q12" s="19">
        <v>0</v>
      </c>
      <c r="R12" s="17" t="s">
        <v>78</v>
      </c>
      <c r="S12" s="18" t="s">
        <v>77</v>
      </c>
      <c r="T12" s="19" t="s">
        <v>14</v>
      </c>
      <c r="U12" s="17" t="s">
        <v>77</v>
      </c>
      <c r="V12" s="18" t="s">
        <v>13</v>
      </c>
      <c r="W12" s="88">
        <v>0</v>
      </c>
      <c r="X12" s="17" t="s">
        <v>78</v>
      </c>
      <c r="Y12" s="18" t="s">
        <v>13</v>
      </c>
      <c r="Z12" s="19" t="s">
        <v>13</v>
      </c>
      <c r="AA12" s="17" t="s">
        <v>78</v>
      </c>
      <c r="AB12" s="18" t="s">
        <v>13</v>
      </c>
      <c r="AC12" s="19">
        <v>0</v>
      </c>
      <c r="AD12" s="28"/>
      <c r="AE12" s="26"/>
      <c r="AF12" s="19"/>
      <c r="AG12" s="21">
        <v>10</v>
      </c>
      <c r="AH12" s="22">
        <v>20</v>
      </c>
      <c r="AI12" s="23">
        <v>7</v>
      </c>
      <c r="AJ12" s="24">
        <v>30</v>
      </c>
      <c r="AK12" s="25">
        <v>4</v>
      </c>
      <c r="AL12" s="1"/>
    </row>
    <row r="13" spans="1:42" ht="24.95" customHeight="1" thickBot="1">
      <c r="A13" s="29">
        <v>6</v>
      </c>
      <c r="B13" s="21" t="s">
        <v>87</v>
      </c>
      <c r="C13" s="17" t="s">
        <v>13</v>
      </c>
      <c r="D13" s="18" t="s">
        <v>78</v>
      </c>
      <c r="E13" s="19">
        <v>0</v>
      </c>
      <c r="F13" s="17" t="s">
        <v>13</v>
      </c>
      <c r="G13" s="18" t="s">
        <v>78</v>
      </c>
      <c r="H13" s="19">
        <v>0</v>
      </c>
      <c r="I13" s="17" t="s">
        <v>2</v>
      </c>
      <c r="J13" s="18" t="s">
        <v>78</v>
      </c>
      <c r="K13" s="19">
        <v>0</v>
      </c>
      <c r="L13" s="17" t="s">
        <v>13</v>
      </c>
      <c r="M13" s="18" t="s">
        <v>13</v>
      </c>
      <c r="N13" s="66">
        <v>0</v>
      </c>
      <c r="O13" s="17" t="s">
        <v>13</v>
      </c>
      <c r="P13" s="18" t="s">
        <v>78</v>
      </c>
      <c r="Q13" s="19">
        <v>0</v>
      </c>
      <c r="R13" s="17" t="s">
        <v>78</v>
      </c>
      <c r="S13" s="18" t="s">
        <v>13</v>
      </c>
      <c r="T13" s="19">
        <v>0</v>
      </c>
      <c r="U13" s="17" t="s">
        <v>78</v>
      </c>
      <c r="V13" s="18" t="s">
        <v>13</v>
      </c>
      <c r="W13" s="88">
        <v>0</v>
      </c>
      <c r="X13" s="17" t="s">
        <v>78</v>
      </c>
      <c r="Y13" s="18" t="s">
        <v>13</v>
      </c>
      <c r="Z13" s="19" t="s">
        <v>13</v>
      </c>
      <c r="AA13" s="17" t="s">
        <v>77</v>
      </c>
      <c r="AB13" s="18" t="s">
        <v>13</v>
      </c>
      <c r="AC13" s="19">
        <v>0</v>
      </c>
      <c r="AD13" s="28"/>
      <c r="AE13" s="26"/>
      <c r="AF13" s="19"/>
      <c r="AG13" s="21">
        <v>2</v>
      </c>
      <c r="AH13" s="22">
        <v>26</v>
      </c>
      <c r="AI13" s="23">
        <v>4</v>
      </c>
      <c r="AJ13" s="24">
        <v>28</v>
      </c>
      <c r="AK13" s="25">
        <v>6</v>
      </c>
      <c r="AL13" s="1"/>
    </row>
    <row r="14" spans="1:42" ht="24.95" customHeight="1" thickBot="1">
      <c r="A14" s="29">
        <v>7</v>
      </c>
      <c r="B14" s="21" t="s">
        <v>85</v>
      </c>
      <c r="C14" s="17" t="s">
        <v>13</v>
      </c>
      <c r="D14" s="18" t="s">
        <v>78</v>
      </c>
      <c r="E14" s="19">
        <v>0</v>
      </c>
      <c r="F14" s="17" t="s">
        <v>13</v>
      </c>
      <c r="G14" s="18" t="s">
        <v>13</v>
      </c>
      <c r="H14" s="19" t="s">
        <v>14</v>
      </c>
      <c r="I14" s="17" t="s">
        <v>13</v>
      </c>
      <c r="J14" s="18" t="s">
        <v>78</v>
      </c>
      <c r="K14" s="19">
        <v>0</v>
      </c>
      <c r="L14" s="17" t="s">
        <v>78</v>
      </c>
      <c r="M14" s="18" t="s">
        <v>2</v>
      </c>
      <c r="N14" s="66">
        <v>0</v>
      </c>
      <c r="O14" s="17" t="s">
        <v>13</v>
      </c>
      <c r="P14" s="18" t="s">
        <v>78</v>
      </c>
      <c r="Q14" s="19">
        <v>0</v>
      </c>
      <c r="R14" s="17" t="s">
        <v>13</v>
      </c>
      <c r="S14" s="18" t="s">
        <v>78</v>
      </c>
      <c r="T14" s="19" t="s">
        <v>2</v>
      </c>
      <c r="U14" s="17" t="s">
        <v>78</v>
      </c>
      <c r="V14" s="18" t="s">
        <v>13</v>
      </c>
      <c r="W14" s="88">
        <v>0</v>
      </c>
      <c r="X14" s="17" t="s">
        <v>13</v>
      </c>
      <c r="Y14" s="18" t="s">
        <v>13</v>
      </c>
      <c r="Z14" s="19">
        <v>0</v>
      </c>
      <c r="AA14" s="17" t="s">
        <v>78</v>
      </c>
      <c r="AB14" s="18" t="s">
        <v>13</v>
      </c>
      <c r="AC14" s="19">
        <v>0</v>
      </c>
      <c r="AD14" s="28"/>
      <c r="AE14" s="26"/>
      <c r="AF14" s="19"/>
      <c r="AG14" s="21">
        <v>8</v>
      </c>
      <c r="AH14" s="22">
        <v>17</v>
      </c>
      <c r="AI14" s="23">
        <v>10</v>
      </c>
      <c r="AJ14" s="24">
        <v>25</v>
      </c>
      <c r="AK14" s="25">
        <v>7</v>
      </c>
      <c r="AL14" s="1"/>
    </row>
    <row r="15" spans="1:42" ht="24.95" customHeight="1" thickBot="1">
      <c r="A15" s="29">
        <v>7</v>
      </c>
      <c r="B15" s="21" t="s">
        <v>84</v>
      </c>
      <c r="C15" s="17" t="s">
        <v>13</v>
      </c>
      <c r="D15" s="18" t="s">
        <v>77</v>
      </c>
      <c r="E15" s="19">
        <v>0</v>
      </c>
      <c r="F15" s="17" t="s">
        <v>13</v>
      </c>
      <c r="G15" s="18" t="s">
        <v>78</v>
      </c>
      <c r="H15" s="19">
        <v>0</v>
      </c>
      <c r="I15" s="17" t="s">
        <v>78</v>
      </c>
      <c r="J15" s="18" t="s">
        <v>78</v>
      </c>
      <c r="K15" s="19" t="s">
        <v>2</v>
      </c>
      <c r="L15" s="17" t="s">
        <v>78</v>
      </c>
      <c r="M15" s="18" t="s">
        <v>13</v>
      </c>
      <c r="N15" s="66">
        <v>0</v>
      </c>
      <c r="O15" s="17" t="s">
        <v>13</v>
      </c>
      <c r="P15" s="18" t="s">
        <v>78</v>
      </c>
      <c r="Q15" s="19">
        <v>0</v>
      </c>
      <c r="R15" s="17" t="s">
        <v>13</v>
      </c>
      <c r="S15" s="18" t="s">
        <v>78</v>
      </c>
      <c r="T15" s="19" t="s">
        <v>2</v>
      </c>
      <c r="U15" s="17" t="s">
        <v>78</v>
      </c>
      <c r="V15" s="18" t="s">
        <v>13</v>
      </c>
      <c r="W15" s="88">
        <v>0</v>
      </c>
      <c r="X15" s="17" t="s">
        <v>78</v>
      </c>
      <c r="Y15" s="18" t="s">
        <v>78</v>
      </c>
      <c r="Z15" s="19">
        <v>0</v>
      </c>
      <c r="AA15" s="17" t="s">
        <v>78</v>
      </c>
      <c r="AB15" s="18" t="s">
        <v>78</v>
      </c>
      <c r="AC15" s="19" t="s">
        <v>2</v>
      </c>
      <c r="AD15" s="28"/>
      <c r="AE15" s="26"/>
      <c r="AF15" s="19"/>
      <c r="AG15" s="21">
        <v>9</v>
      </c>
      <c r="AH15" s="22">
        <v>16</v>
      </c>
      <c r="AI15" s="23">
        <v>11</v>
      </c>
      <c r="AJ15" s="24">
        <v>25</v>
      </c>
      <c r="AK15" s="25">
        <v>7</v>
      </c>
      <c r="AL15" s="1"/>
    </row>
    <row r="16" spans="1:42" ht="24.95" customHeight="1" thickBot="1">
      <c r="A16" s="29">
        <v>7</v>
      </c>
      <c r="B16" s="21" t="s">
        <v>81</v>
      </c>
      <c r="C16" s="17" t="s">
        <v>13</v>
      </c>
      <c r="D16" s="18" t="s">
        <v>77</v>
      </c>
      <c r="E16" s="19">
        <v>0</v>
      </c>
      <c r="F16" s="17" t="s">
        <v>2</v>
      </c>
      <c r="G16" s="18" t="s">
        <v>78</v>
      </c>
      <c r="H16" s="19">
        <v>0</v>
      </c>
      <c r="I16" s="17" t="s">
        <v>78</v>
      </c>
      <c r="J16" s="18" t="s">
        <v>78</v>
      </c>
      <c r="K16" s="19" t="s">
        <v>2</v>
      </c>
      <c r="L16" s="17" t="s">
        <v>77</v>
      </c>
      <c r="M16" s="18" t="s">
        <v>13</v>
      </c>
      <c r="N16" s="66">
        <v>0</v>
      </c>
      <c r="O16" s="17" t="s">
        <v>77</v>
      </c>
      <c r="P16" s="18" t="s">
        <v>77</v>
      </c>
      <c r="Q16" s="19">
        <v>0</v>
      </c>
      <c r="R16" s="17" t="s">
        <v>13</v>
      </c>
      <c r="S16" s="18" t="s">
        <v>78</v>
      </c>
      <c r="T16" s="19" t="s">
        <v>2</v>
      </c>
      <c r="U16" s="17" t="s">
        <v>78</v>
      </c>
      <c r="V16" s="18" t="s">
        <v>13</v>
      </c>
      <c r="W16" s="88">
        <v>0</v>
      </c>
      <c r="X16" s="17" t="s">
        <v>13</v>
      </c>
      <c r="Y16" s="18" t="s">
        <v>13</v>
      </c>
      <c r="Z16" s="19">
        <v>0</v>
      </c>
      <c r="AA16" s="17" t="s">
        <v>78</v>
      </c>
      <c r="AB16" s="18" t="s">
        <v>13</v>
      </c>
      <c r="AC16" s="19">
        <v>0</v>
      </c>
      <c r="AD16" s="28"/>
      <c r="AE16" s="26"/>
      <c r="AF16" s="19"/>
      <c r="AG16" s="21">
        <v>6</v>
      </c>
      <c r="AH16" s="22">
        <v>19</v>
      </c>
      <c r="AI16" s="23">
        <v>9</v>
      </c>
      <c r="AJ16" s="24">
        <v>25</v>
      </c>
      <c r="AK16" s="25">
        <v>7</v>
      </c>
      <c r="AL16" s="1"/>
    </row>
    <row r="17" spans="1:38" ht="24.95" customHeight="1" thickBot="1">
      <c r="A17" s="29">
        <v>7</v>
      </c>
      <c r="B17" s="21" t="s">
        <v>79</v>
      </c>
      <c r="C17" s="17" t="s">
        <v>2</v>
      </c>
      <c r="D17" s="18" t="s">
        <v>77</v>
      </c>
      <c r="E17" s="19">
        <v>0</v>
      </c>
      <c r="F17" s="17" t="s">
        <v>13</v>
      </c>
      <c r="G17" s="18" t="s">
        <v>77</v>
      </c>
      <c r="H17" s="19">
        <v>0</v>
      </c>
      <c r="I17" s="17" t="s">
        <v>13</v>
      </c>
      <c r="J17" s="18" t="s">
        <v>78</v>
      </c>
      <c r="K17" s="19">
        <v>0</v>
      </c>
      <c r="L17" s="17" t="s">
        <v>77</v>
      </c>
      <c r="M17" s="18" t="s">
        <v>13</v>
      </c>
      <c r="N17" s="66">
        <v>0</v>
      </c>
      <c r="O17" s="17" t="s">
        <v>78</v>
      </c>
      <c r="P17" s="18" t="s">
        <v>77</v>
      </c>
      <c r="Q17" s="19">
        <v>0</v>
      </c>
      <c r="R17" s="17" t="s">
        <v>78</v>
      </c>
      <c r="S17" s="18" t="s">
        <v>13</v>
      </c>
      <c r="T17" s="19">
        <v>0</v>
      </c>
      <c r="U17" s="17" t="s">
        <v>78</v>
      </c>
      <c r="V17" s="18" t="s">
        <v>2</v>
      </c>
      <c r="W17" s="88">
        <v>0</v>
      </c>
      <c r="X17" s="17" t="s">
        <v>78</v>
      </c>
      <c r="Y17" s="18" t="s">
        <v>13</v>
      </c>
      <c r="Z17" s="19" t="s">
        <v>13</v>
      </c>
      <c r="AA17" s="17" t="s">
        <v>78</v>
      </c>
      <c r="AB17" s="18" t="s">
        <v>78</v>
      </c>
      <c r="AC17" s="19" t="s">
        <v>2</v>
      </c>
      <c r="AD17" s="28"/>
      <c r="AE17" s="26"/>
      <c r="AF17" s="19"/>
      <c r="AG17" s="21">
        <v>5</v>
      </c>
      <c r="AH17" s="22">
        <v>20</v>
      </c>
      <c r="AI17" s="23">
        <v>7</v>
      </c>
      <c r="AJ17" s="24">
        <v>25</v>
      </c>
      <c r="AK17" s="25">
        <v>7</v>
      </c>
      <c r="AL17" s="1"/>
    </row>
    <row r="18" spans="1:38" ht="24.95" customHeight="1" thickBot="1">
      <c r="A18" s="29">
        <v>11</v>
      </c>
      <c r="B18" s="21" t="s">
        <v>89</v>
      </c>
      <c r="C18" s="17" t="s">
        <v>13</v>
      </c>
      <c r="D18" s="18" t="s">
        <v>77</v>
      </c>
      <c r="E18" s="19">
        <v>0</v>
      </c>
      <c r="F18" s="86"/>
      <c r="G18" s="87"/>
      <c r="H18" s="19"/>
      <c r="I18" s="17" t="s">
        <v>13</v>
      </c>
      <c r="J18" s="18" t="s">
        <v>13</v>
      </c>
      <c r="K18" s="19" t="s">
        <v>2</v>
      </c>
      <c r="L18" s="17" t="s">
        <v>13</v>
      </c>
      <c r="M18" s="18" t="s">
        <v>13</v>
      </c>
      <c r="N18" s="66">
        <v>0</v>
      </c>
      <c r="O18" s="17" t="s">
        <v>13</v>
      </c>
      <c r="P18" s="18" t="s">
        <v>78</v>
      </c>
      <c r="Q18" s="19">
        <v>0</v>
      </c>
      <c r="R18" s="17" t="s">
        <v>2</v>
      </c>
      <c r="S18" s="18" t="s">
        <v>13</v>
      </c>
      <c r="T18" s="19" t="s">
        <v>2</v>
      </c>
      <c r="U18" s="17" t="s">
        <v>78</v>
      </c>
      <c r="V18" s="18" t="s">
        <v>13</v>
      </c>
      <c r="W18" s="88">
        <v>0</v>
      </c>
      <c r="X18" s="17" t="s">
        <v>78</v>
      </c>
      <c r="Y18" s="18" t="s">
        <v>13</v>
      </c>
      <c r="Z18" s="19" t="s">
        <v>13</v>
      </c>
      <c r="AA18" s="17" t="s">
        <v>78</v>
      </c>
      <c r="AB18" s="18" t="s">
        <v>2</v>
      </c>
      <c r="AC18" s="19">
        <v>0</v>
      </c>
      <c r="AD18" s="27"/>
      <c r="AE18" s="26"/>
      <c r="AF18" s="19"/>
      <c r="AG18" s="21">
        <v>8</v>
      </c>
      <c r="AH18" s="22">
        <v>16</v>
      </c>
      <c r="AI18" s="23">
        <v>11</v>
      </c>
      <c r="AJ18" s="24">
        <v>24</v>
      </c>
      <c r="AK18" s="25">
        <v>11</v>
      </c>
      <c r="AL18" s="1"/>
    </row>
    <row r="19" spans="1:38" ht="24.95" customHeight="1" thickBot="1">
      <c r="A19" s="29">
        <v>12</v>
      </c>
      <c r="B19" s="21" t="s">
        <v>86</v>
      </c>
      <c r="C19" s="17" t="s">
        <v>13</v>
      </c>
      <c r="D19" s="18" t="s">
        <v>78</v>
      </c>
      <c r="E19" s="19">
        <v>0</v>
      </c>
      <c r="F19" s="17" t="s">
        <v>2</v>
      </c>
      <c r="G19" s="18" t="s">
        <v>78</v>
      </c>
      <c r="H19" s="19">
        <v>0</v>
      </c>
      <c r="I19" s="17" t="s">
        <v>13</v>
      </c>
      <c r="J19" s="18" t="s">
        <v>78</v>
      </c>
      <c r="K19" s="19">
        <v>0</v>
      </c>
      <c r="L19" s="17" t="s">
        <v>13</v>
      </c>
      <c r="M19" s="18" t="s">
        <v>13</v>
      </c>
      <c r="N19" s="66">
        <v>0</v>
      </c>
      <c r="O19" s="17" t="s">
        <v>78</v>
      </c>
      <c r="P19" s="18" t="s">
        <v>78</v>
      </c>
      <c r="Q19" s="19">
        <v>0</v>
      </c>
      <c r="R19" s="17" t="s">
        <v>78</v>
      </c>
      <c r="S19" s="18" t="s">
        <v>2</v>
      </c>
      <c r="T19" s="19">
        <v>0</v>
      </c>
      <c r="U19" s="17" t="s">
        <v>78</v>
      </c>
      <c r="V19" s="18" t="s">
        <v>13</v>
      </c>
      <c r="W19" s="88">
        <v>0</v>
      </c>
      <c r="X19" s="17" t="s">
        <v>13</v>
      </c>
      <c r="Y19" s="18" t="s">
        <v>13</v>
      </c>
      <c r="Z19" s="19">
        <v>0</v>
      </c>
      <c r="AA19" s="17" t="s">
        <v>78</v>
      </c>
      <c r="AB19" s="18" t="s">
        <v>13</v>
      </c>
      <c r="AC19" s="19">
        <v>0</v>
      </c>
      <c r="AD19" s="28"/>
      <c r="AE19" s="26"/>
      <c r="AF19" s="19"/>
      <c r="AG19" s="21">
        <v>0</v>
      </c>
      <c r="AH19" s="22">
        <v>22</v>
      </c>
      <c r="AI19" s="23">
        <v>6</v>
      </c>
      <c r="AJ19" s="24">
        <v>22</v>
      </c>
      <c r="AK19" s="25">
        <v>12</v>
      </c>
      <c r="AL19" s="1"/>
    </row>
    <row r="20" spans="1:38" ht="24.95" customHeight="1" thickBot="1">
      <c r="A20" s="29">
        <v>13</v>
      </c>
      <c r="B20" s="21" t="s">
        <v>90</v>
      </c>
      <c r="C20" s="17" t="s">
        <v>13</v>
      </c>
      <c r="D20" s="18" t="s">
        <v>77</v>
      </c>
      <c r="E20" s="19">
        <v>0</v>
      </c>
      <c r="F20" s="17" t="s">
        <v>13</v>
      </c>
      <c r="G20" s="18" t="s">
        <v>77</v>
      </c>
      <c r="H20" s="19">
        <v>0</v>
      </c>
      <c r="I20" s="17" t="s">
        <v>13</v>
      </c>
      <c r="J20" s="18" t="s">
        <v>78</v>
      </c>
      <c r="K20" s="19">
        <v>0</v>
      </c>
      <c r="L20" s="17" t="s">
        <v>78</v>
      </c>
      <c r="M20" s="18" t="s">
        <v>78</v>
      </c>
      <c r="N20" s="66">
        <v>0</v>
      </c>
      <c r="O20" s="17" t="s">
        <v>78</v>
      </c>
      <c r="P20" s="18" t="s">
        <v>78</v>
      </c>
      <c r="Q20" s="19">
        <v>0</v>
      </c>
      <c r="R20" s="17" t="s">
        <v>2</v>
      </c>
      <c r="S20" s="18" t="s">
        <v>13</v>
      </c>
      <c r="T20" s="19" t="s">
        <v>2</v>
      </c>
      <c r="U20" s="17" t="s">
        <v>77</v>
      </c>
      <c r="V20" s="18" t="s">
        <v>77</v>
      </c>
      <c r="W20" s="88">
        <v>0</v>
      </c>
      <c r="X20" s="17" t="s">
        <v>13</v>
      </c>
      <c r="Y20" s="18" t="s">
        <v>78</v>
      </c>
      <c r="Z20" s="19">
        <v>0</v>
      </c>
      <c r="AA20" s="17" t="s">
        <v>78</v>
      </c>
      <c r="AB20" s="18" t="s">
        <v>2</v>
      </c>
      <c r="AC20" s="19">
        <v>0</v>
      </c>
      <c r="AD20" s="28"/>
      <c r="AE20" s="26"/>
      <c r="AF20" s="19"/>
      <c r="AG20" s="21">
        <v>3</v>
      </c>
      <c r="AH20" s="22">
        <v>8</v>
      </c>
      <c r="AI20" s="23">
        <v>13</v>
      </c>
      <c r="AJ20" s="24">
        <v>11</v>
      </c>
      <c r="AK20" s="25">
        <v>13</v>
      </c>
      <c r="AL20" s="1"/>
    </row>
    <row r="21" spans="1:38" ht="24.95" customHeight="1" thickBot="1">
      <c r="A21" s="29"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v>0</v>
      </c>
      <c r="AH21" s="22">
        <v>0</v>
      </c>
      <c r="AI21" s="23">
        <v>14</v>
      </c>
      <c r="AJ21" s="24">
        <v>0</v>
      </c>
      <c r="AK21" s="25">
        <v>14</v>
      </c>
      <c r="AL21" s="1"/>
    </row>
    <row r="22" spans="1:38" ht="24.95" customHeight="1" thickBot="1">
      <c r="A22" s="29"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v>0</v>
      </c>
      <c r="AH22" s="22">
        <v>0</v>
      </c>
      <c r="AI22" s="23">
        <v>14</v>
      </c>
      <c r="AJ22" s="24">
        <v>0</v>
      </c>
      <c r="AK22" s="25">
        <v>14</v>
      </c>
      <c r="AL22" s="1"/>
    </row>
    <row r="23" spans="1:38" ht="24.95" customHeight="1" thickBot="1">
      <c r="A23" s="29"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v>0</v>
      </c>
      <c r="AH23" s="22">
        <v>0</v>
      </c>
      <c r="AI23" s="23">
        <v>14</v>
      </c>
      <c r="AJ23" s="24">
        <v>0</v>
      </c>
      <c r="AK23" s="25">
        <v>14</v>
      </c>
      <c r="AL23" s="1"/>
    </row>
    <row r="24" spans="1:38" ht="24.95" customHeight="1" thickBot="1">
      <c r="A24" s="29"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v>0</v>
      </c>
      <c r="AH24" s="22">
        <v>0</v>
      </c>
      <c r="AI24" s="23">
        <v>14</v>
      </c>
      <c r="AJ24" s="24">
        <v>0</v>
      </c>
      <c r="AK24" s="25">
        <v>14</v>
      </c>
      <c r="AL24" s="1"/>
    </row>
    <row r="25" spans="1:38" ht="24.95" customHeight="1" thickBot="1">
      <c r="A25" s="29"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v>0</v>
      </c>
      <c r="AH25" s="22">
        <v>0</v>
      </c>
      <c r="AI25" s="23">
        <v>14</v>
      </c>
      <c r="AJ25" s="24">
        <v>0</v>
      </c>
      <c r="AK25" s="25">
        <v>14</v>
      </c>
      <c r="AL25" s="1"/>
    </row>
    <row r="26" spans="1:38" ht="28.15" customHeight="1" thickBot="1">
      <c r="A26" s="29"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v>0</v>
      </c>
      <c r="AH26" s="22">
        <v>0</v>
      </c>
      <c r="AI26" s="23">
        <v>14</v>
      </c>
      <c r="AJ26" s="24">
        <v>0</v>
      </c>
      <c r="AK26" s="25">
        <v>14</v>
      </c>
      <c r="AL26" s="1"/>
    </row>
    <row r="27" spans="1:38" ht="24.95" customHeight="1" thickBot="1">
      <c r="A27" s="29"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v>0</v>
      </c>
      <c r="AH27" s="22">
        <v>0</v>
      </c>
      <c r="AI27" s="23">
        <v>14</v>
      </c>
      <c r="AJ27" s="24">
        <v>0</v>
      </c>
      <c r="AK27" s="25"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1086" rank="3"/>
  </conditionalFormatting>
  <conditionalFormatting sqref="AG1:AG1048576">
    <cfRule type="top10" dxfId="125" priority="3" rank="3"/>
  </conditionalFormatting>
  <conditionalFormatting sqref="B8:B27">
    <cfRule type="expression" dxfId="124" priority="2">
      <formula>($AG8&gt;40)</formula>
    </cfRule>
  </conditionalFormatting>
  <conditionalFormatting sqref="R6 I6 AA4 F6 C6 L4 I4 C4 U6 F4 X6 U4 R4 L6 X4 O6 O4 AA6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F1" s="69"/>
      <c r="AK1" s="32"/>
    </row>
    <row r="2" spans="1:42" ht="12"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'4.Spieltag'!AJ8</f>
        <v>46</v>
      </c>
      <c r="AI8" s="23">
        <f>'4.Spieltag'!AK8</f>
        <v>1</v>
      </c>
      <c r="AJ8" s="24">
        <f t="shared" ref="AJ8" si="8">AG8+AH8</f>
        <v>91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6" si="13">E9+H9+K9+N9+Q9+T9+W9+Z9+AC9+AF9</f>
        <v>45</v>
      </c>
      <c r="AH9" s="22">
        <f>'4.Spieltag'!AJ9</f>
        <v>38</v>
      </c>
      <c r="AI9" s="23">
        <f>'4.Spieltag'!AK9</f>
        <v>2</v>
      </c>
      <c r="AJ9" s="24">
        <f t="shared" ref="AJ9:AJ26" si="14">AG9+AH9</f>
        <v>83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'4.Spieltag'!AJ10</f>
        <v>37</v>
      </c>
      <c r="AI10" s="23">
        <f>'4.Spieltag'!AK10</f>
        <v>3</v>
      </c>
      <c r="AJ10" s="24">
        <f t="shared" si="14"/>
        <v>82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'4.Spieltag'!AJ11</f>
        <v>30</v>
      </c>
      <c r="AI11" s="23">
        <f>'4.Spieltag'!AK11</f>
        <v>4</v>
      </c>
      <c r="AJ11" s="24">
        <f t="shared" si="14"/>
        <v>75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'4.Spieltag'!AJ12</f>
        <v>30</v>
      </c>
      <c r="AI12" s="23">
        <f>'4.Spieltag'!AK12</f>
        <v>4</v>
      </c>
      <c r="AJ12" s="24">
        <f t="shared" si="14"/>
        <v>75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'4.Spieltag'!AJ13</f>
        <v>28</v>
      </c>
      <c r="AI13" s="23">
        <f>'4.Spieltag'!AK13</f>
        <v>6</v>
      </c>
      <c r="AJ13" s="24">
        <f t="shared" si="14"/>
        <v>73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'4.Spieltag'!AJ14</f>
        <v>25</v>
      </c>
      <c r="AI14" s="23">
        <f>'4.Spieltag'!AK14</f>
        <v>7</v>
      </c>
      <c r="AJ14" s="24">
        <f t="shared" si="14"/>
        <v>70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'4.Spieltag'!AJ15</f>
        <v>25</v>
      </c>
      <c r="AI15" s="23">
        <f>'4.Spieltag'!AK15</f>
        <v>7</v>
      </c>
      <c r="AJ15" s="24">
        <f t="shared" si="14"/>
        <v>70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'4.Spieltag'!AJ16</f>
        <v>25</v>
      </c>
      <c r="AI16" s="23">
        <f>'4.Spieltag'!AK16</f>
        <v>7</v>
      </c>
      <c r="AJ16" s="24">
        <f t="shared" si="14"/>
        <v>70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'4.Spieltag'!AJ17</f>
        <v>25</v>
      </c>
      <c r="AI17" s="23">
        <f>'4.Spieltag'!AK17</f>
        <v>7</v>
      </c>
      <c r="AJ17" s="24">
        <f t="shared" si="14"/>
        <v>70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'4.Spieltag'!AJ18</f>
        <v>24</v>
      </c>
      <c r="AI18" s="23">
        <f>'4.Spieltag'!AK18</f>
        <v>11</v>
      </c>
      <c r="AJ18" s="24">
        <f t="shared" si="14"/>
        <v>69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'4.Spieltag'!AJ19</f>
        <v>22</v>
      </c>
      <c r="AI19" s="23">
        <f>'4.Spieltag'!AK19</f>
        <v>12</v>
      </c>
      <c r="AJ19" s="24">
        <f t="shared" si="14"/>
        <v>67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'4.Spieltag'!AJ20</f>
        <v>11</v>
      </c>
      <c r="AI20" s="23">
        <f>'4.Spieltag'!AK20</f>
        <v>13</v>
      </c>
      <c r="AJ20" s="24">
        <f t="shared" si="14"/>
        <v>56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'4.Spieltag'!AJ21</f>
        <v>0</v>
      </c>
      <c r="AI21" s="23">
        <f>'4.Spieltag'!AK21</f>
        <v>14</v>
      </c>
      <c r="AJ21" s="24">
        <f t="shared" si="14"/>
        <v>45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'4.Spieltag'!AJ22</f>
        <v>0</v>
      </c>
      <c r="AI22" s="23">
        <f>'4.Spieltag'!AK22</f>
        <v>14</v>
      </c>
      <c r="AJ22" s="24">
        <f t="shared" si="14"/>
        <v>45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'4.Spieltag'!AJ23</f>
        <v>0</v>
      </c>
      <c r="AI23" s="23">
        <f>'4.Spieltag'!AK23</f>
        <v>14</v>
      </c>
      <c r="AJ23" s="24">
        <f t="shared" si="14"/>
        <v>45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'4.Spieltag'!AJ24</f>
        <v>0</v>
      </c>
      <c r="AI24" s="23">
        <f>'4.Spieltag'!AK24</f>
        <v>14</v>
      </c>
      <c r="AJ24" s="24">
        <f t="shared" si="14"/>
        <v>45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'4.Spieltag'!AJ25</f>
        <v>0</v>
      </c>
      <c r="AI25" s="23">
        <f>'4.Spieltag'!AK25</f>
        <v>14</v>
      </c>
      <c r="AJ25" s="24">
        <f t="shared" si="14"/>
        <v>45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13"/>
        <v>45</v>
      </c>
      <c r="AH26" s="22">
        <f>'4.Spieltag'!AJ26</f>
        <v>0</v>
      </c>
      <c r="AI26" s="23">
        <f>'4.Spieltag'!AK26</f>
        <v>14</v>
      </c>
      <c r="AJ26" s="24">
        <f t="shared" si="14"/>
        <v>45</v>
      </c>
      <c r="AK26" s="25">
        <f t="shared" si="9"/>
        <v>14</v>
      </c>
      <c r="AL26" s="1"/>
    </row>
    <row r="27" spans="1:38" ht="28.15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7">E27+H27+K27+N27+Q27+T27+W27+Z27+AC27+AF27</f>
        <v>45</v>
      </c>
      <c r="AH27" s="22">
        <f>'4.Spieltag'!AJ27</f>
        <v>0</v>
      </c>
      <c r="AI27" s="23">
        <f>'4.Spieltag'!AK27</f>
        <v>14</v>
      </c>
      <c r="AJ27" s="24">
        <f t="shared" ref="AJ27" si="18">AG27+AH27</f>
        <v>45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80" rank="3"/>
  </conditionalFormatting>
  <conditionalFormatting sqref="AG1:AG1048576">
    <cfRule type="top10" dxfId="121" priority="4" rank="3"/>
  </conditionalFormatting>
  <conditionalFormatting sqref="B8:B27">
    <cfRule type="expression" dxfId="120" priority="3">
      <formula>($AG8&gt;40)</formula>
    </cfRule>
  </conditionalFormatting>
  <conditionalFormatting sqref="X4 I6 F6 R6 L6 X6 L4 AA6 R4 U6 C6 O6 C4 F4 O4 U4 I4 AA4">
    <cfRule type="cellIs" dxfId="11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'5.Spieltag'!AJ8</f>
        <v>91</v>
      </c>
      <c r="AI8" s="23">
        <f>'5.Spieltag'!AK8</f>
        <v>1</v>
      </c>
      <c r="AJ8" s="24">
        <f t="shared" ref="AJ8" si="8">AG8+AH8</f>
        <v>136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6" si="13">E9+H9+K9+N9+Q9+T9+W9+Z9+AC9+AF9</f>
        <v>45</v>
      </c>
      <c r="AH9" s="22">
        <f>'5.Spieltag'!AJ9</f>
        <v>83</v>
      </c>
      <c r="AI9" s="23">
        <f>'5.Spieltag'!AK9</f>
        <v>2</v>
      </c>
      <c r="AJ9" s="24">
        <f t="shared" ref="AJ9:AJ26" si="14">AG9+AH9</f>
        <v>128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'5.Spieltag'!AJ10</f>
        <v>82</v>
      </c>
      <c r="AI10" s="23">
        <f>'5.Spieltag'!AK10</f>
        <v>3</v>
      </c>
      <c r="AJ10" s="24">
        <f t="shared" si="14"/>
        <v>127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'5.Spieltag'!AJ11</f>
        <v>75</v>
      </c>
      <c r="AI11" s="23">
        <f>'5.Spieltag'!AK11</f>
        <v>4</v>
      </c>
      <c r="AJ11" s="24">
        <f t="shared" si="14"/>
        <v>120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'5.Spieltag'!AJ12</f>
        <v>75</v>
      </c>
      <c r="AI12" s="23">
        <f>'5.Spieltag'!AK12</f>
        <v>4</v>
      </c>
      <c r="AJ12" s="24">
        <f t="shared" si="14"/>
        <v>120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'5.Spieltag'!AJ13</f>
        <v>73</v>
      </c>
      <c r="AI13" s="23">
        <f>'5.Spieltag'!AK13</f>
        <v>6</v>
      </c>
      <c r="AJ13" s="24">
        <f t="shared" si="14"/>
        <v>118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'5.Spieltag'!AJ14</f>
        <v>70</v>
      </c>
      <c r="AI14" s="23">
        <f>'5.Spieltag'!AK14</f>
        <v>7</v>
      </c>
      <c r="AJ14" s="24">
        <f t="shared" si="14"/>
        <v>115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'5.Spieltag'!AJ15</f>
        <v>70</v>
      </c>
      <c r="AI15" s="23">
        <f>'5.Spieltag'!AK15</f>
        <v>7</v>
      </c>
      <c r="AJ15" s="24">
        <f t="shared" si="14"/>
        <v>115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'5.Spieltag'!AJ16</f>
        <v>70</v>
      </c>
      <c r="AI16" s="23">
        <f>'5.Spieltag'!AK16</f>
        <v>7</v>
      </c>
      <c r="AJ16" s="24">
        <f t="shared" si="14"/>
        <v>115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'5.Spieltag'!AJ17</f>
        <v>70</v>
      </c>
      <c r="AI17" s="23">
        <f>'5.Spieltag'!AK17</f>
        <v>7</v>
      </c>
      <c r="AJ17" s="24">
        <f t="shared" si="14"/>
        <v>115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'5.Spieltag'!AJ18</f>
        <v>69</v>
      </c>
      <c r="AI18" s="23">
        <f>'5.Spieltag'!AK18</f>
        <v>11</v>
      </c>
      <c r="AJ18" s="24">
        <f t="shared" si="14"/>
        <v>114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'5.Spieltag'!AJ19</f>
        <v>67</v>
      </c>
      <c r="AI19" s="23">
        <f>'5.Spieltag'!AK19</f>
        <v>12</v>
      </c>
      <c r="AJ19" s="24">
        <f t="shared" si="14"/>
        <v>112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'5.Spieltag'!AJ20</f>
        <v>56</v>
      </c>
      <c r="AI20" s="23">
        <f>'5.Spieltag'!AK20</f>
        <v>13</v>
      </c>
      <c r="AJ20" s="24">
        <f t="shared" si="14"/>
        <v>101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'5.Spieltag'!AJ21</f>
        <v>45</v>
      </c>
      <c r="AI21" s="23">
        <f>'5.Spieltag'!AK21</f>
        <v>14</v>
      </c>
      <c r="AJ21" s="24">
        <f t="shared" si="14"/>
        <v>90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'5.Spieltag'!AJ22</f>
        <v>45</v>
      </c>
      <c r="AI22" s="23">
        <f>'5.Spieltag'!AK22</f>
        <v>14</v>
      </c>
      <c r="AJ22" s="24">
        <f t="shared" si="14"/>
        <v>90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'5.Spieltag'!AJ23</f>
        <v>45</v>
      </c>
      <c r="AI23" s="23">
        <f>'5.Spieltag'!AK23</f>
        <v>14</v>
      </c>
      <c r="AJ23" s="24">
        <f t="shared" si="14"/>
        <v>90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'5.Spieltag'!AJ24</f>
        <v>45</v>
      </c>
      <c r="AI24" s="23">
        <f>'5.Spieltag'!AK24</f>
        <v>14</v>
      </c>
      <c r="AJ24" s="24">
        <f t="shared" si="14"/>
        <v>90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'5.Spieltag'!AJ25</f>
        <v>45</v>
      </c>
      <c r="AI25" s="23">
        <f>'5.Spieltag'!AK25</f>
        <v>14</v>
      </c>
      <c r="AJ25" s="24">
        <f t="shared" si="14"/>
        <v>90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13"/>
        <v>45</v>
      </c>
      <c r="AH26" s="22">
        <f>'5.Spieltag'!AJ26</f>
        <v>45</v>
      </c>
      <c r="AI26" s="23">
        <f>'5.Spieltag'!AK26</f>
        <v>14</v>
      </c>
      <c r="AJ26" s="24">
        <f t="shared" si="14"/>
        <v>90</v>
      </c>
      <c r="AK26" s="25">
        <f t="shared" si="9"/>
        <v>14</v>
      </c>
      <c r="AL26" s="1"/>
    </row>
    <row r="27" spans="1:38" ht="28.15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7">E27+H27+K27+N27+Q27+T27+W27+Z27+AC27+AF27</f>
        <v>45</v>
      </c>
      <c r="AH27" s="22">
        <f>'5.Spieltag'!AJ27</f>
        <v>45</v>
      </c>
      <c r="AI27" s="23">
        <f>'5.Spieltag'!AK27</f>
        <v>14</v>
      </c>
      <c r="AJ27" s="24">
        <f t="shared" ref="AJ27" si="18">AG27+AH27</f>
        <v>90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1072" rank="3"/>
  </conditionalFormatting>
  <conditionalFormatting sqref="AG1:AG1048576">
    <cfRule type="top10" dxfId="117" priority="4" rank="3"/>
  </conditionalFormatting>
  <conditionalFormatting sqref="B8:B27">
    <cfRule type="expression" dxfId="116" priority="3">
      <formula>($AG8&gt;40)</formula>
    </cfRule>
  </conditionalFormatting>
  <conditionalFormatting sqref="C6 O6 AA4 F6 X6 L4 F4 I6 C4 L6 R4 R6 O4 U6 U4 X4 I4 AA6">
    <cfRule type="cellIs" dxfId="11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3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7">E8+H8+K8+N8+Q8+T8+W8+Z8+AC8+AF8</f>
        <v>45</v>
      </c>
      <c r="AH8" s="22">
        <f>'6.Spieltag'!AJ8</f>
        <v>136</v>
      </c>
      <c r="AI8" s="29">
        <f>'6.Spieltag'!AK8</f>
        <v>1</v>
      </c>
      <c r="AJ8" s="24">
        <f t="shared" ref="AJ8:AJ25" si="8">AG8+AH8</f>
        <v>181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'6.Spieltag'!AJ9</f>
        <v>128</v>
      </c>
      <c r="AI9" s="29">
        <f>'6.Spieltag'!AK9</f>
        <v>2</v>
      </c>
      <c r="AJ9" s="24">
        <f t="shared" si="8"/>
        <v>173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'6.Spieltag'!AJ10</f>
        <v>127</v>
      </c>
      <c r="AI10" s="29">
        <f>'6.Spieltag'!AK10</f>
        <v>3</v>
      </c>
      <c r="AJ10" s="24">
        <f t="shared" si="8"/>
        <v>172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'6.Spieltag'!AJ11</f>
        <v>120</v>
      </c>
      <c r="AI11" s="29">
        <f>'6.Spieltag'!AK11</f>
        <v>4</v>
      </c>
      <c r="AJ11" s="24">
        <f t="shared" si="8"/>
        <v>165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'6.Spieltag'!AJ12</f>
        <v>120</v>
      </c>
      <c r="AI12" s="29">
        <f>'6.Spieltag'!AK12</f>
        <v>4</v>
      </c>
      <c r="AJ12" s="24">
        <f t="shared" si="8"/>
        <v>165</v>
      </c>
      <c r="AK12" s="25">
        <f t="shared" si="9"/>
        <v>4</v>
      </c>
      <c r="AL12" s="1"/>
    </row>
    <row r="13" spans="1:42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'6.Spieltag'!AJ13</f>
        <v>118</v>
      </c>
      <c r="AI13" s="29">
        <f>'6.Spieltag'!AK13</f>
        <v>6</v>
      </c>
      <c r="AJ13" s="24">
        <f t="shared" si="8"/>
        <v>163</v>
      </c>
      <c r="AK13" s="25">
        <f t="shared" si="9"/>
        <v>6</v>
      </c>
      <c r="AL13" s="1"/>
    </row>
    <row r="14" spans="1:42" ht="24.95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'6.Spieltag'!AJ14</f>
        <v>115</v>
      </c>
      <c r="AI14" s="29">
        <f>'6.Spieltag'!AK14</f>
        <v>7</v>
      </c>
      <c r="AJ14" s="24">
        <f t="shared" si="8"/>
        <v>160</v>
      </c>
      <c r="AK14" s="25">
        <f t="shared" si="9"/>
        <v>7</v>
      </c>
      <c r="AL14" s="1"/>
    </row>
    <row r="15" spans="1:42" ht="24.95" customHeight="1" thickBot="1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'6.Spieltag'!AJ15</f>
        <v>115</v>
      </c>
      <c r="AI15" s="29">
        <f>'6.Spieltag'!AK15</f>
        <v>7</v>
      </c>
      <c r="AJ15" s="24">
        <f t="shared" si="8"/>
        <v>160</v>
      </c>
      <c r="AK15" s="25">
        <f t="shared" si="9"/>
        <v>7</v>
      </c>
      <c r="AL15" s="1"/>
    </row>
    <row r="16" spans="1:42" ht="24.95" customHeight="1" thickBot="1">
      <c r="A16" s="29">
        <f t="shared" si="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'6.Spieltag'!AJ16</f>
        <v>115</v>
      </c>
      <c r="AI16" s="29">
        <f>'6.Spieltag'!AK16</f>
        <v>7</v>
      </c>
      <c r="AJ16" s="24">
        <f t="shared" si="8"/>
        <v>160</v>
      </c>
      <c r="AK16" s="25">
        <f t="shared" si="9"/>
        <v>7</v>
      </c>
      <c r="AL16" s="1"/>
    </row>
    <row r="17" spans="1:38" ht="24.95" customHeight="1" thickBot="1">
      <c r="A17" s="29">
        <f t="shared" si="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'6.Spieltag'!AJ17</f>
        <v>115</v>
      </c>
      <c r="AI17" s="29">
        <f>'6.Spieltag'!AK17</f>
        <v>7</v>
      </c>
      <c r="AJ17" s="24">
        <f t="shared" si="8"/>
        <v>160</v>
      </c>
      <c r="AK17" s="25">
        <f t="shared" si="9"/>
        <v>7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'6.Spieltag'!AJ18</f>
        <v>114</v>
      </c>
      <c r="AI18" s="29">
        <f>'6.Spieltag'!AK18</f>
        <v>11</v>
      </c>
      <c r="AJ18" s="24">
        <f t="shared" si="8"/>
        <v>159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'6.Spieltag'!AJ19</f>
        <v>112</v>
      </c>
      <c r="AI19" s="29">
        <f>'6.Spieltag'!AK19</f>
        <v>12</v>
      </c>
      <c r="AJ19" s="24">
        <f t="shared" si="8"/>
        <v>157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'6.Spieltag'!AJ20</f>
        <v>101</v>
      </c>
      <c r="AI20" s="29">
        <f>'6.Spieltag'!AK20</f>
        <v>13</v>
      </c>
      <c r="AJ20" s="24">
        <f t="shared" si="8"/>
        <v>146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'6.Spieltag'!AJ21</f>
        <v>90</v>
      </c>
      <c r="AI21" s="29">
        <f>'6.Spieltag'!AK21</f>
        <v>14</v>
      </c>
      <c r="AJ21" s="24">
        <f t="shared" si="8"/>
        <v>135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'6.Spieltag'!AJ22</f>
        <v>90</v>
      </c>
      <c r="AI22" s="29">
        <f>'6.Spieltag'!AK22</f>
        <v>14</v>
      </c>
      <c r="AJ22" s="24">
        <f t="shared" si="8"/>
        <v>135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'6.Spieltag'!AJ23</f>
        <v>90</v>
      </c>
      <c r="AI23" s="29">
        <f>'6.Spieltag'!AK23</f>
        <v>14</v>
      </c>
      <c r="AJ23" s="24">
        <f t="shared" si="8"/>
        <v>135</v>
      </c>
      <c r="AK23" s="25">
        <f t="shared" si="9"/>
        <v>14</v>
      </c>
      <c r="AL23" s="1"/>
    </row>
    <row r="24" spans="1:38" ht="24.95" customHeight="1" thickBot="1">
      <c r="A24" s="29">
        <f t="shared" ref="A24:A26" si="13">AK24</f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'6.Spieltag'!AJ24</f>
        <v>90</v>
      </c>
      <c r="AI24" s="29">
        <f>'6.Spieltag'!AK24</f>
        <v>14</v>
      </c>
      <c r="AJ24" s="24">
        <f t="shared" si="8"/>
        <v>135</v>
      </c>
      <c r="AK24" s="25">
        <f t="shared" si="9"/>
        <v>14</v>
      </c>
      <c r="AL24" s="1"/>
    </row>
    <row r="25" spans="1:38" ht="24.95" customHeight="1" thickBot="1">
      <c r="A25" s="29">
        <f t="shared" si="13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'6.Spieltag'!AJ25</f>
        <v>90</v>
      </c>
      <c r="AI25" s="29">
        <f>'6.Spieltag'!AK25</f>
        <v>14</v>
      </c>
      <c r="AJ25" s="24">
        <f t="shared" si="8"/>
        <v>135</v>
      </c>
      <c r="AK25" s="25">
        <f t="shared" si="9"/>
        <v>14</v>
      </c>
      <c r="AL25" s="1"/>
    </row>
    <row r="26" spans="1:38" ht="28.15" customHeight="1" thickBot="1">
      <c r="A26" s="29">
        <f t="shared" si="13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4">E26+H26+K26+N26+Q26+T26+W26+Z26+AC26+AF26</f>
        <v>45</v>
      </c>
      <c r="AH26" s="22">
        <f>'6.Spieltag'!AJ26</f>
        <v>90</v>
      </c>
      <c r="AI26" s="29">
        <f>'6.Spieltag'!AK26</f>
        <v>14</v>
      </c>
      <c r="AJ26" s="24">
        <f t="shared" ref="AJ26" si="15">AG26+AH26</f>
        <v>135</v>
      </c>
      <c r="AK26" s="25">
        <f t="shared" si="9"/>
        <v>14</v>
      </c>
      <c r="AL26" s="1"/>
    </row>
    <row r="27" spans="1:38" ht="28.15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7">E27+H27+K27+N27+Q27+T27+W27+Z27+AC27+AF27</f>
        <v>45</v>
      </c>
      <c r="AH27" s="22">
        <f>'6.Spieltag'!AJ27</f>
        <v>90</v>
      </c>
      <c r="AI27" s="29">
        <f>'6.Spieltag'!AK27</f>
        <v>14</v>
      </c>
      <c r="AJ27" s="24">
        <f t="shared" ref="AJ27" si="18">AG27+AH27</f>
        <v>135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3" priority="4" rank="3"/>
  </conditionalFormatting>
  <conditionalFormatting sqref="B8:B27">
    <cfRule type="expression" dxfId="112" priority="3">
      <formula>($AG8&gt;40)</formula>
    </cfRule>
  </conditionalFormatting>
  <conditionalFormatting sqref="L4 L6 I6 R6 I4 X6 R4 F6 C6 C4 F4 O6 O4 U4 U6 X4 AA4 AA6">
    <cfRule type="cellIs" dxfId="11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6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7">E8+H8+K8+N8+Q8+T8+W8+Z8+AC8+AF8</f>
        <v>45</v>
      </c>
      <c r="AH8" s="22">
        <f>'7.Spieltag'!AJ8</f>
        <v>181</v>
      </c>
      <c r="AI8" s="29">
        <f>'7.Spieltag'!AK8</f>
        <v>1</v>
      </c>
      <c r="AJ8" s="24">
        <f t="shared" ref="AJ8:AJ25" si="8">AG8+AH8</f>
        <v>226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'7.Spieltag'!AJ9</f>
        <v>173</v>
      </c>
      <c r="AI9" s="29">
        <f>'7.Spieltag'!AK9</f>
        <v>2</v>
      </c>
      <c r="AJ9" s="24">
        <f t="shared" si="8"/>
        <v>218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'7.Spieltag'!AJ10</f>
        <v>172</v>
      </c>
      <c r="AI10" s="29">
        <f>'7.Spieltag'!AK10</f>
        <v>3</v>
      </c>
      <c r="AJ10" s="24">
        <f t="shared" si="8"/>
        <v>217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'7.Spieltag'!AJ11</f>
        <v>165</v>
      </c>
      <c r="AI11" s="29">
        <f>'7.Spieltag'!AK11</f>
        <v>4</v>
      </c>
      <c r="AJ11" s="24">
        <f t="shared" si="8"/>
        <v>210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'7.Spieltag'!AJ12</f>
        <v>165</v>
      </c>
      <c r="AI12" s="29">
        <f>'7.Spieltag'!AK12</f>
        <v>4</v>
      </c>
      <c r="AJ12" s="24">
        <f t="shared" si="8"/>
        <v>210</v>
      </c>
      <c r="AK12" s="25">
        <f t="shared" si="9"/>
        <v>4</v>
      </c>
      <c r="AL12" s="1"/>
    </row>
    <row r="13" spans="1:42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'7.Spieltag'!AJ13</f>
        <v>163</v>
      </c>
      <c r="AI13" s="29">
        <f>'7.Spieltag'!AK13</f>
        <v>6</v>
      </c>
      <c r="AJ13" s="24">
        <f t="shared" si="8"/>
        <v>208</v>
      </c>
      <c r="AK13" s="25">
        <f t="shared" si="9"/>
        <v>6</v>
      </c>
      <c r="AL13" s="1"/>
    </row>
    <row r="14" spans="1:42" ht="24.95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'7.Spieltag'!AJ14</f>
        <v>160</v>
      </c>
      <c r="AI14" s="29">
        <f>'7.Spieltag'!AK14</f>
        <v>7</v>
      </c>
      <c r="AJ14" s="24">
        <f t="shared" si="8"/>
        <v>205</v>
      </c>
      <c r="AK14" s="25">
        <f t="shared" si="9"/>
        <v>7</v>
      </c>
      <c r="AL14" s="1"/>
    </row>
    <row r="15" spans="1:42" ht="24.95" customHeight="1" thickBot="1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'7.Spieltag'!AJ15</f>
        <v>160</v>
      </c>
      <c r="AI15" s="29">
        <f>'7.Spieltag'!AK15</f>
        <v>7</v>
      </c>
      <c r="AJ15" s="24">
        <f t="shared" si="8"/>
        <v>205</v>
      </c>
      <c r="AK15" s="25">
        <f t="shared" si="9"/>
        <v>7</v>
      </c>
      <c r="AL15" s="1"/>
    </row>
    <row r="16" spans="1:42" ht="24.95" customHeight="1" thickBot="1">
      <c r="A16" s="29">
        <f t="shared" si="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'7.Spieltag'!AJ16</f>
        <v>160</v>
      </c>
      <c r="AI16" s="29">
        <f>'7.Spieltag'!AK16</f>
        <v>7</v>
      </c>
      <c r="AJ16" s="24">
        <f t="shared" si="8"/>
        <v>205</v>
      </c>
      <c r="AK16" s="25">
        <f t="shared" si="9"/>
        <v>7</v>
      </c>
      <c r="AL16" s="1"/>
    </row>
    <row r="17" spans="1:38" ht="24.95" customHeight="1" thickBot="1">
      <c r="A17" s="29">
        <f t="shared" si="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'7.Spieltag'!AJ17</f>
        <v>160</v>
      </c>
      <c r="AI17" s="29">
        <f>'7.Spieltag'!AK17</f>
        <v>7</v>
      </c>
      <c r="AJ17" s="24">
        <f t="shared" si="8"/>
        <v>205</v>
      </c>
      <c r="AK17" s="25">
        <f t="shared" si="9"/>
        <v>7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'7.Spieltag'!AJ18</f>
        <v>159</v>
      </c>
      <c r="AI18" s="29">
        <f>'7.Spieltag'!AK18</f>
        <v>11</v>
      </c>
      <c r="AJ18" s="24">
        <f t="shared" si="8"/>
        <v>204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'7.Spieltag'!AJ19</f>
        <v>157</v>
      </c>
      <c r="AI19" s="29">
        <f>'7.Spieltag'!AK19</f>
        <v>12</v>
      </c>
      <c r="AJ19" s="24">
        <f t="shared" si="8"/>
        <v>202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'7.Spieltag'!AJ20</f>
        <v>146</v>
      </c>
      <c r="AI20" s="29">
        <f>'7.Spieltag'!AK20</f>
        <v>13</v>
      </c>
      <c r="AJ20" s="24">
        <f t="shared" si="8"/>
        <v>191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'7.Spieltag'!AJ21</f>
        <v>135</v>
      </c>
      <c r="AI21" s="29">
        <f>'7.Spieltag'!AK21</f>
        <v>14</v>
      </c>
      <c r="AJ21" s="24">
        <f t="shared" si="8"/>
        <v>180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'7.Spieltag'!AJ22</f>
        <v>135</v>
      </c>
      <c r="AI22" s="29">
        <f>'7.Spieltag'!AK22</f>
        <v>14</v>
      </c>
      <c r="AJ22" s="24">
        <f t="shared" si="8"/>
        <v>180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'7.Spieltag'!AJ23</f>
        <v>135</v>
      </c>
      <c r="AI23" s="29">
        <f>'7.Spieltag'!AK23</f>
        <v>14</v>
      </c>
      <c r="AJ23" s="24">
        <f t="shared" si="8"/>
        <v>180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'7.Spieltag'!AJ24</f>
        <v>135</v>
      </c>
      <c r="AI24" s="29">
        <f>'7.Spieltag'!AK24</f>
        <v>14</v>
      </c>
      <c r="AJ24" s="24">
        <f t="shared" si="8"/>
        <v>180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'7.Spieltag'!AJ25</f>
        <v>135</v>
      </c>
      <c r="AI25" s="29">
        <f>'7.Spieltag'!AK25</f>
        <v>14</v>
      </c>
      <c r="AJ25" s="24">
        <f t="shared" si="8"/>
        <v>180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3">E26+H26+K26+N26+Q26+T26+W26+Z26+AC26+AF26</f>
        <v>45</v>
      </c>
      <c r="AH26" s="22">
        <f>'7.Spieltag'!AJ26</f>
        <v>135</v>
      </c>
      <c r="AI26" s="29">
        <f>'7.Spieltag'!AK26</f>
        <v>14</v>
      </c>
      <c r="AJ26" s="24">
        <f t="shared" ref="AJ26" si="14">AG26+AH26</f>
        <v>180</v>
      </c>
      <c r="AK26" s="25">
        <f t="shared" si="9"/>
        <v>14</v>
      </c>
      <c r="AL26" s="1"/>
    </row>
    <row r="27" spans="1:38" ht="28.15" customHeight="1" thickBot="1">
      <c r="A27" s="29">
        <f t="shared" ref="A27" si="15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6">E27+H27+K27+N27+Q27+T27+W27+Z27+AC27+AF27</f>
        <v>45</v>
      </c>
      <c r="AH27" s="22">
        <f>'7.Spieltag'!AJ27</f>
        <v>135</v>
      </c>
      <c r="AI27" s="29">
        <f>'7.Spieltag'!AK27</f>
        <v>14</v>
      </c>
      <c r="AJ27" s="24">
        <f t="shared" ref="AJ27" si="17">AG27+AH27</f>
        <v>180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4" rank="3"/>
  </conditionalFormatting>
  <conditionalFormatting sqref="B8:B27">
    <cfRule type="expression" dxfId="108" priority="3">
      <formula>($AG8&gt;40)</formula>
    </cfRule>
  </conditionalFormatting>
  <conditionalFormatting sqref="C6 R6 AA6 O4 AA4 L6 I6 L4 F4 U4 R4 F6 X4 O6 I4 U6 C4 X6">
    <cfRule type="cellIs" dxfId="10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AA4" sqref="AA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'8.Spieltag'!AJ8</f>
        <v>226</v>
      </c>
      <c r="AI8" s="29">
        <f>'8.Spieltag'!AK8</f>
        <v>1</v>
      </c>
      <c r="AJ8" s="24">
        <f t="shared" ref="AJ8" si="8">AG8+AH8</f>
        <v>271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'8.Spieltag'!AJ9</f>
        <v>218</v>
      </c>
      <c r="AI9" s="29">
        <f>'8.Spieltag'!AK9</f>
        <v>2</v>
      </c>
      <c r="AJ9" s="24">
        <f t="shared" ref="AJ9:AJ25" si="14">AG9+AH9</f>
        <v>263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'8.Spieltag'!AJ10</f>
        <v>217</v>
      </c>
      <c r="AI10" s="29">
        <f>'8.Spieltag'!AK10</f>
        <v>3</v>
      </c>
      <c r="AJ10" s="24">
        <f t="shared" si="14"/>
        <v>262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'8.Spieltag'!AJ11</f>
        <v>210</v>
      </c>
      <c r="AI11" s="29">
        <f>'8.Spieltag'!AK11</f>
        <v>4</v>
      </c>
      <c r="AJ11" s="24">
        <f t="shared" si="14"/>
        <v>255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'8.Spieltag'!AJ12</f>
        <v>210</v>
      </c>
      <c r="AI12" s="29">
        <f>'8.Spieltag'!AK12</f>
        <v>4</v>
      </c>
      <c r="AJ12" s="24">
        <f t="shared" si="14"/>
        <v>255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'8.Spieltag'!AJ13</f>
        <v>208</v>
      </c>
      <c r="AI13" s="29">
        <f>'8.Spieltag'!AK13</f>
        <v>6</v>
      </c>
      <c r="AJ13" s="24">
        <f t="shared" si="14"/>
        <v>253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'8.Spieltag'!AJ14</f>
        <v>205</v>
      </c>
      <c r="AI14" s="29">
        <f>'8.Spieltag'!AK14</f>
        <v>7</v>
      </c>
      <c r="AJ14" s="24">
        <f t="shared" si="14"/>
        <v>250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'8.Spieltag'!AJ15</f>
        <v>205</v>
      </c>
      <c r="AI15" s="29">
        <f>'8.Spieltag'!AK15</f>
        <v>7</v>
      </c>
      <c r="AJ15" s="24">
        <f t="shared" si="14"/>
        <v>250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'8.Spieltag'!AJ16</f>
        <v>205</v>
      </c>
      <c r="AI16" s="29">
        <f>'8.Spieltag'!AK16</f>
        <v>7</v>
      </c>
      <c r="AJ16" s="24">
        <f t="shared" si="14"/>
        <v>250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'8.Spieltag'!AJ17</f>
        <v>205</v>
      </c>
      <c r="AI17" s="29">
        <f>'8.Spieltag'!AK17</f>
        <v>7</v>
      </c>
      <c r="AJ17" s="24">
        <f t="shared" si="14"/>
        <v>250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'8.Spieltag'!AJ18</f>
        <v>204</v>
      </c>
      <c r="AI18" s="29">
        <f>'8.Spieltag'!AK18</f>
        <v>11</v>
      </c>
      <c r="AJ18" s="24">
        <f t="shared" si="14"/>
        <v>249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'8.Spieltag'!AJ19</f>
        <v>202</v>
      </c>
      <c r="AI19" s="29">
        <f>'8.Spieltag'!AK19</f>
        <v>12</v>
      </c>
      <c r="AJ19" s="24">
        <f t="shared" si="14"/>
        <v>247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'8.Spieltag'!AJ20</f>
        <v>191</v>
      </c>
      <c r="AI20" s="29">
        <f>'8.Spieltag'!AK20</f>
        <v>13</v>
      </c>
      <c r="AJ20" s="24">
        <f t="shared" si="14"/>
        <v>236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'8.Spieltag'!AJ21</f>
        <v>180</v>
      </c>
      <c r="AI21" s="29">
        <f>'8.Spieltag'!AK21</f>
        <v>14</v>
      </c>
      <c r="AJ21" s="24">
        <f t="shared" si="14"/>
        <v>225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'8.Spieltag'!AJ22</f>
        <v>180</v>
      </c>
      <c r="AI22" s="29">
        <f>'8.Spieltag'!AK22</f>
        <v>14</v>
      </c>
      <c r="AJ22" s="24">
        <f t="shared" si="14"/>
        <v>225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'8.Spieltag'!AJ23</f>
        <v>180</v>
      </c>
      <c r="AI23" s="29">
        <f>'8.Spieltag'!AK23</f>
        <v>14</v>
      </c>
      <c r="AJ23" s="24">
        <f t="shared" si="14"/>
        <v>225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'8.Spieltag'!AJ24</f>
        <v>180</v>
      </c>
      <c r="AI24" s="29">
        <f>'8.Spieltag'!AK24</f>
        <v>14</v>
      </c>
      <c r="AJ24" s="24">
        <f t="shared" si="14"/>
        <v>225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'8.Spieltag'!AJ25</f>
        <v>180</v>
      </c>
      <c r="AI25" s="29">
        <f>'8.Spieltag'!AK25</f>
        <v>14</v>
      </c>
      <c r="AJ25" s="24">
        <f t="shared" si="14"/>
        <v>225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'8.Spieltag'!AJ26</f>
        <v>180</v>
      </c>
      <c r="AI26" s="29">
        <f>'8.Spieltag'!AK26</f>
        <v>14</v>
      </c>
      <c r="AJ26" s="24">
        <f t="shared" ref="AJ26" si="17">AG26+AH26</f>
        <v>225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'8.Spieltag'!AJ27</f>
        <v>180</v>
      </c>
      <c r="AI27" s="29">
        <f>'8.Spieltag'!AK27</f>
        <v>14</v>
      </c>
      <c r="AJ27" s="24">
        <f t="shared" ref="AJ27" si="20">AG27+AH27</f>
        <v>225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4" rank="3"/>
  </conditionalFormatting>
  <conditionalFormatting sqref="B8:B27">
    <cfRule type="expression" dxfId="104" priority="3">
      <formula>($AG8&gt;40)</formula>
    </cfRule>
  </conditionalFormatting>
  <conditionalFormatting sqref="C4 U4 L4 R6 F6 I4 AA6 L6 X6 I6 U6 C6 F4 O6 O4 R4 X4 AA4">
    <cfRule type="cellIs" dxfId="10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X6" sqref="X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'9.Spieltag'!AJ8</f>
        <v>271</v>
      </c>
      <c r="AI8" s="29">
        <f>'9.Spieltag'!AK8</f>
        <v>1</v>
      </c>
      <c r="AJ8" s="24">
        <f t="shared" ref="AJ8" si="8">AG8+AH8</f>
        <v>316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'9.Spieltag'!AJ9</f>
        <v>263</v>
      </c>
      <c r="AI9" s="29">
        <f>'9.Spieltag'!AK9</f>
        <v>2</v>
      </c>
      <c r="AJ9" s="24">
        <f t="shared" ref="AJ9:AJ25" si="14">AG9+AH9</f>
        <v>308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'9.Spieltag'!AJ10</f>
        <v>262</v>
      </c>
      <c r="AI10" s="29">
        <f>'9.Spieltag'!AK10</f>
        <v>3</v>
      </c>
      <c r="AJ10" s="24">
        <f t="shared" si="14"/>
        <v>307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'9.Spieltag'!AJ11</f>
        <v>255</v>
      </c>
      <c r="AI11" s="29">
        <f>'9.Spieltag'!AK11</f>
        <v>4</v>
      </c>
      <c r="AJ11" s="24">
        <f t="shared" si="14"/>
        <v>300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'9.Spieltag'!AJ12</f>
        <v>255</v>
      </c>
      <c r="AI12" s="29">
        <f>'9.Spieltag'!AK12</f>
        <v>4</v>
      </c>
      <c r="AJ12" s="24">
        <f t="shared" si="14"/>
        <v>300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'9.Spieltag'!AJ13</f>
        <v>253</v>
      </c>
      <c r="AI13" s="29">
        <f>'9.Spieltag'!AK13</f>
        <v>6</v>
      </c>
      <c r="AJ13" s="24">
        <f t="shared" si="14"/>
        <v>298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'9.Spieltag'!AJ14</f>
        <v>250</v>
      </c>
      <c r="AI14" s="29">
        <f>'9.Spieltag'!AK14</f>
        <v>7</v>
      </c>
      <c r="AJ14" s="24">
        <f t="shared" si="14"/>
        <v>295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'9.Spieltag'!AJ15</f>
        <v>250</v>
      </c>
      <c r="AI15" s="29">
        <f>'9.Spieltag'!AK15</f>
        <v>7</v>
      </c>
      <c r="AJ15" s="24">
        <f t="shared" si="14"/>
        <v>295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'9.Spieltag'!AJ16</f>
        <v>250</v>
      </c>
      <c r="AI16" s="29">
        <f>'9.Spieltag'!AK16</f>
        <v>7</v>
      </c>
      <c r="AJ16" s="24">
        <f t="shared" si="14"/>
        <v>295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'9.Spieltag'!AJ17</f>
        <v>250</v>
      </c>
      <c r="AI17" s="29">
        <f>'9.Spieltag'!AK17</f>
        <v>7</v>
      </c>
      <c r="AJ17" s="24">
        <f t="shared" si="14"/>
        <v>295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'9.Spieltag'!AJ18</f>
        <v>249</v>
      </c>
      <c r="AI18" s="29">
        <f>'9.Spieltag'!AK18</f>
        <v>11</v>
      </c>
      <c r="AJ18" s="24">
        <f t="shared" si="14"/>
        <v>294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'9.Spieltag'!AJ19</f>
        <v>247</v>
      </c>
      <c r="AI19" s="29">
        <f>'9.Spieltag'!AK19</f>
        <v>12</v>
      </c>
      <c r="AJ19" s="24">
        <f t="shared" si="14"/>
        <v>292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'9.Spieltag'!AJ20</f>
        <v>236</v>
      </c>
      <c r="AI20" s="29">
        <f>'9.Spieltag'!AK20</f>
        <v>13</v>
      </c>
      <c r="AJ20" s="24">
        <f t="shared" si="14"/>
        <v>281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'9.Spieltag'!AJ21</f>
        <v>225</v>
      </c>
      <c r="AI21" s="29">
        <f>'9.Spieltag'!AK21</f>
        <v>14</v>
      </c>
      <c r="AJ21" s="24">
        <f t="shared" si="14"/>
        <v>270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'9.Spieltag'!AJ22</f>
        <v>225</v>
      </c>
      <c r="AI22" s="29">
        <f>'9.Spieltag'!AK22</f>
        <v>14</v>
      </c>
      <c r="AJ22" s="24">
        <f t="shared" si="14"/>
        <v>270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'9.Spieltag'!AJ23</f>
        <v>225</v>
      </c>
      <c r="AI23" s="29">
        <f>'9.Spieltag'!AK23</f>
        <v>14</v>
      </c>
      <c r="AJ23" s="24">
        <f t="shared" si="14"/>
        <v>270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'9.Spieltag'!AJ24</f>
        <v>225</v>
      </c>
      <c r="AI24" s="29">
        <f>'9.Spieltag'!AK24</f>
        <v>14</v>
      </c>
      <c r="AJ24" s="24">
        <f t="shared" si="14"/>
        <v>270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'9.Spieltag'!AJ25</f>
        <v>225</v>
      </c>
      <c r="AI25" s="29">
        <f>'9.Spieltag'!AK25</f>
        <v>14</v>
      </c>
      <c r="AJ25" s="24">
        <f t="shared" si="14"/>
        <v>270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'9.Spieltag'!AJ26</f>
        <v>225</v>
      </c>
      <c r="AI26" s="29">
        <f>'9.Spieltag'!AK26</f>
        <v>14</v>
      </c>
      <c r="AJ26" s="24">
        <f t="shared" ref="AJ26" si="17">AG26+AH26</f>
        <v>270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'9.Spieltag'!AJ27</f>
        <v>225</v>
      </c>
      <c r="AI27" s="29">
        <f>'9.Spieltag'!AK27</f>
        <v>14</v>
      </c>
      <c r="AJ27" s="24">
        <f t="shared" ref="AJ27" si="20">AG27+AH27</f>
        <v>270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4" rank="3"/>
  </conditionalFormatting>
  <conditionalFormatting sqref="B8:B27">
    <cfRule type="expression" dxfId="100" priority="3">
      <formula>($AG8&gt;40)</formula>
    </cfRule>
  </conditionalFormatting>
  <conditionalFormatting sqref="L4 F6 C6 O6 R4 AA4 AA6 L6 I4 I6 C4 R6 F4 O4 U6 U4 X4 X6">
    <cfRule type="cellIs" dxfId="9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C2" s="1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'10.Spieltag'!AJ8</f>
        <v>316</v>
      </c>
      <c r="AI8" s="29">
        <f>'10.Spieltag'!AK8</f>
        <v>1</v>
      </c>
      <c r="AJ8" s="24">
        <f t="shared" ref="AJ8" si="8">AG8+AH8</f>
        <v>361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'10.Spieltag'!AJ9</f>
        <v>308</v>
      </c>
      <c r="AI9" s="29">
        <f>'10.Spieltag'!AK9</f>
        <v>2</v>
      </c>
      <c r="AJ9" s="24">
        <f t="shared" ref="AJ9:AJ25" si="14">AG9+AH9</f>
        <v>353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'10.Spieltag'!AJ10</f>
        <v>307</v>
      </c>
      <c r="AI10" s="29">
        <f>'10.Spieltag'!AK10</f>
        <v>3</v>
      </c>
      <c r="AJ10" s="24">
        <f t="shared" si="14"/>
        <v>352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'10.Spieltag'!AJ11</f>
        <v>300</v>
      </c>
      <c r="AI11" s="29">
        <f>'10.Spieltag'!AK11</f>
        <v>4</v>
      </c>
      <c r="AJ11" s="24">
        <f t="shared" si="14"/>
        <v>345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'10.Spieltag'!AJ12</f>
        <v>300</v>
      </c>
      <c r="AI12" s="29">
        <f>'10.Spieltag'!AK12</f>
        <v>4</v>
      </c>
      <c r="AJ12" s="24">
        <f t="shared" si="14"/>
        <v>345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'10.Spieltag'!AJ13</f>
        <v>298</v>
      </c>
      <c r="AI13" s="29">
        <f>'10.Spieltag'!AK13</f>
        <v>6</v>
      </c>
      <c r="AJ13" s="24">
        <f t="shared" si="14"/>
        <v>343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'10.Spieltag'!AJ14</f>
        <v>295</v>
      </c>
      <c r="AI14" s="29">
        <f>'10.Spieltag'!AK14</f>
        <v>7</v>
      </c>
      <c r="AJ14" s="24">
        <f t="shared" si="14"/>
        <v>340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'10.Spieltag'!AJ15</f>
        <v>295</v>
      </c>
      <c r="AI15" s="29">
        <f>'10.Spieltag'!AK15</f>
        <v>7</v>
      </c>
      <c r="AJ15" s="24">
        <f t="shared" si="14"/>
        <v>340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'10.Spieltag'!AJ16</f>
        <v>295</v>
      </c>
      <c r="AI16" s="29">
        <f>'10.Spieltag'!AK16</f>
        <v>7</v>
      </c>
      <c r="AJ16" s="24">
        <f t="shared" si="14"/>
        <v>340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'10.Spieltag'!AJ17</f>
        <v>295</v>
      </c>
      <c r="AI17" s="29">
        <f>'10.Spieltag'!AK17</f>
        <v>7</v>
      </c>
      <c r="AJ17" s="24">
        <f t="shared" si="14"/>
        <v>340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'10.Spieltag'!AJ18</f>
        <v>294</v>
      </c>
      <c r="AI18" s="29">
        <f>'10.Spieltag'!AK18</f>
        <v>11</v>
      </c>
      <c r="AJ18" s="24">
        <f t="shared" si="14"/>
        <v>339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'10.Spieltag'!AJ19</f>
        <v>292</v>
      </c>
      <c r="AI19" s="29">
        <f>'10.Spieltag'!AK19</f>
        <v>12</v>
      </c>
      <c r="AJ19" s="24">
        <f t="shared" si="14"/>
        <v>337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'10.Spieltag'!AJ20</f>
        <v>281</v>
      </c>
      <c r="AI20" s="29">
        <f>'10.Spieltag'!AK20</f>
        <v>13</v>
      </c>
      <c r="AJ20" s="24">
        <f t="shared" si="14"/>
        <v>326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'10.Spieltag'!AJ21</f>
        <v>270</v>
      </c>
      <c r="AI21" s="29">
        <f>'10.Spieltag'!AK21</f>
        <v>14</v>
      </c>
      <c r="AJ21" s="24">
        <f t="shared" si="14"/>
        <v>315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'10.Spieltag'!AJ22</f>
        <v>270</v>
      </c>
      <c r="AI22" s="29">
        <f>'10.Spieltag'!AK22</f>
        <v>14</v>
      </c>
      <c r="AJ22" s="24">
        <f t="shared" si="14"/>
        <v>315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'10.Spieltag'!AJ23</f>
        <v>270</v>
      </c>
      <c r="AI23" s="29">
        <f>'10.Spieltag'!AK23</f>
        <v>14</v>
      </c>
      <c r="AJ23" s="24">
        <f t="shared" si="14"/>
        <v>315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'10.Spieltag'!AJ24</f>
        <v>270</v>
      </c>
      <c r="AI24" s="29">
        <f>'10.Spieltag'!AK24</f>
        <v>14</v>
      </c>
      <c r="AJ24" s="24">
        <f t="shared" si="14"/>
        <v>315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'10.Spieltag'!AJ25</f>
        <v>270</v>
      </c>
      <c r="AI25" s="29">
        <f>'10.Spieltag'!AK25</f>
        <v>14</v>
      </c>
      <c r="AJ25" s="24">
        <f t="shared" si="14"/>
        <v>315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'10.Spieltag'!AJ26</f>
        <v>270</v>
      </c>
      <c r="AI26" s="29">
        <f>'10.Spieltag'!AK26</f>
        <v>14</v>
      </c>
      <c r="AJ26" s="24">
        <f t="shared" ref="AJ26" si="17">AG26+AH26</f>
        <v>315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'10.Spieltag'!AJ27</f>
        <v>270</v>
      </c>
      <c r="AI27" s="29">
        <f>'10.Spieltag'!AK27</f>
        <v>14</v>
      </c>
      <c r="AJ27" s="24">
        <f t="shared" ref="AJ27" si="20">AG27+AH27</f>
        <v>315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7" priority="4" rank="3"/>
  </conditionalFormatting>
  <conditionalFormatting sqref="B8:B27">
    <cfRule type="expression" dxfId="96" priority="3">
      <formula>($AG8&gt;40)</formula>
    </cfRule>
  </conditionalFormatting>
  <conditionalFormatting sqref="R6 C6 X6 U6 F4 F6 L4 I6 C4 L6 O4 R4 U4 O6 X4 AA4 I4 AA6">
    <cfRule type="cellIs" dxfId="9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'11.Spieltag'!AJ8</f>
        <v>361</v>
      </c>
      <c r="AI8" s="29">
        <f>'11.Spieltag'!AK8</f>
        <v>1</v>
      </c>
      <c r="AJ8" s="24">
        <f t="shared" ref="AJ8" si="8">AG8+AH8</f>
        <v>406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'11.Spieltag'!AJ9</f>
        <v>353</v>
      </c>
      <c r="AI9" s="29">
        <f>'11.Spieltag'!AK9</f>
        <v>2</v>
      </c>
      <c r="AJ9" s="24">
        <f t="shared" ref="AJ9:AJ25" si="14">AG9+AH9</f>
        <v>398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'11.Spieltag'!AJ10</f>
        <v>352</v>
      </c>
      <c r="AI10" s="29">
        <f>'11.Spieltag'!AK10</f>
        <v>3</v>
      </c>
      <c r="AJ10" s="24">
        <f t="shared" si="14"/>
        <v>397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'11.Spieltag'!AJ11</f>
        <v>345</v>
      </c>
      <c r="AI11" s="29">
        <f>'11.Spieltag'!AK11</f>
        <v>4</v>
      </c>
      <c r="AJ11" s="24">
        <f t="shared" si="14"/>
        <v>390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'11.Spieltag'!AJ12</f>
        <v>345</v>
      </c>
      <c r="AI12" s="29">
        <f>'11.Spieltag'!AK12</f>
        <v>4</v>
      </c>
      <c r="AJ12" s="24">
        <f t="shared" si="14"/>
        <v>390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'11.Spieltag'!AJ13</f>
        <v>343</v>
      </c>
      <c r="AI13" s="29">
        <f>'11.Spieltag'!AK13</f>
        <v>6</v>
      </c>
      <c r="AJ13" s="24">
        <f t="shared" si="14"/>
        <v>388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'11.Spieltag'!AJ14</f>
        <v>340</v>
      </c>
      <c r="AI14" s="29">
        <f>'11.Spieltag'!AK14</f>
        <v>7</v>
      </c>
      <c r="AJ14" s="24">
        <f t="shared" si="14"/>
        <v>385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'11.Spieltag'!AJ15</f>
        <v>340</v>
      </c>
      <c r="AI15" s="29">
        <f>'11.Spieltag'!AK15</f>
        <v>7</v>
      </c>
      <c r="AJ15" s="24">
        <f t="shared" si="14"/>
        <v>385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'11.Spieltag'!AJ16</f>
        <v>340</v>
      </c>
      <c r="AI16" s="29">
        <f>'11.Spieltag'!AK16</f>
        <v>7</v>
      </c>
      <c r="AJ16" s="24">
        <f t="shared" si="14"/>
        <v>385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'11.Spieltag'!AJ17</f>
        <v>340</v>
      </c>
      <c r="AI17" s="29">
        <f>'11.Spieltag'!AK17</f>
        <v>7</v>
      </c>
      <c r="AJ17" s="24">
        <f t="shared" si="14"/>
        <v>385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'11.Spieltag'!AJ18</f>
        <v>339</v>
      </c>
      <c r="AI18" s="29">
        <f>'11.Spieltag'!AK18</f>
        <v>11</v>
      </c>
      <c r="AJ18" s="24">
        <f t="shared" si="14"/>
        <v>384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'11.Spieltag'!AJ19</f>
        <v>337</v>
      </c>
      <c r="AI19" s="29">
        <f>'11.Spieltag'!AK19</f>
        <v>12</v>
      </c>
      <c r="AJ19" s="24">
        <f t="shared" si="14"/>
        <v>382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'11.Spieltag'!AJ20</f>
        <v>326</v>
      </c>
      <c r="AI20" s="29">
        <f>'11.Spieltag'!AK20</f>
        <v>13</v>
      </c>
      <c r="AJ20" s="24">
        <f t="shared" si="14"/>
        <v>371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'11.Spieltag'!AJ21</f>
        <v>315</v>
      </c>
      <c r="AI21" s="29">
        <f>'11.Spieltag'!AK21</f>
        <v>14</v>
      </c>
      <c r="AJ21" s="24">
        <f t="shared" si="14"/>
        <v>360</v>
      </c>
      <c r="AK21" s="25">
        <f t="shared" si="9"/>
        <v>14</v>
      </c>
      <c r="AL21" s="1"/>
    </row>
    <row r="22" spans="1:38" ht="24.95" customHeight="1" thickBot="1">
      <c r="A22" s="29">
        <f>AK22</f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'11.Spieltag'!AJ22</f>
        <v>315</v>
      </c>
      <c r="AI22" s="29">
        <f>'11.Spieltag'!AK22</f>
        <v>14</v>
      </c>
      <c r="AJ22" s="24">
        <f t="shared" si="14"/>
        <v>360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'11.Spieltag'!AJ23</f>
        <v>315</v>
      </c>
      <c r="AI23" s="29">
        <f>'11.Spieltag'!AK23</f>
        <v>14</v>
      </c>
      <c r="AJ23" s="24">
        <f t="shared" si="14"/>
        <v>360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'11.Spieltag'!AJ24</f>
        <v>315</v>
      </c>
      <c r="AI24" s="29">
        <f>'11.Spieltag'!AK24</f>
        <v>14</v>
      </c>
      <c r="AJ24" s="24">
        <f t="shared" si="14"/>
        <v>360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'11.Spieltag'!AJ25</f>
        <v>315</v>
      </c>
      <c r="AI25" s="29">
        <f>'11.Spieltag'!AK25</f>
        <v>14</v>
      </c>
      <c r="AJ25" s="24">
        <f t="shared" si="14"/>
        <v>360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'11.Spieltag'!AJ26</f>
        <v>315</v>
      </c>
      <c r="AI26" s="29">
        <f>'11.Spieltag'!AK26</f>
        <v>14</v>
      </c>
      <c r="AJ26" s="24">
        <f t="shared" ref="AJ26" si="17">AG26+AH26</f>
        <v>360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'11.Spieltag'!AJ27</f>
        <v>315</v>
      </c>
      <c r="AI27" s="29">
        <f>'11.Spieltag'!AK27</f>
        <v>14</v>
      </c>
      <c r="AJ27" s="24">
        <f t="shared" ref="AJ27" si="20">AG27+AH27</f>
        <v>360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4" rank="3"/>
  </conditionalFormatting>
  <conditionalFormatting sqref="B8:B27">
    <cfRule type="expression" dxfId="93" priority="3">
      <formula>($AG8&gt;40)</formula>
    </cfRule>
  </conditionalFormatting>
  <conditionalFormatting sqref="R6 X6 AA6 R4 AA4 F6 L4 I6 C6 I4 F4 U4 O4 L6 C4 O6 X4 U6">
    <cfRule type="cellIs" dxfId="9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'12.Spieltag'!AJ8</f>
        <v>406</v>
      </c>
      <c r="AI8" s="29">
        <f>'12.Spieltag'!AK8</f>
        <v>1</v>
      </c>
      <c r="AJ8" s="24">
        <f t="shared" ref="AJ8" si="8">AG8+AH8</f>
        <v>451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'12.Spieltag'!AJ9</f>
        <v>398</v>
      </c>
      <c r="AI9" s="29">
        <f>'12.Spieltag'!AK9</f>
        <v>2</v>
      </c>
      <c r="AJ9" s="24">
        <f t="shared" ref="AJ9:AJ25" si="14">AG9+AH9</f>
        <v>443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'12.Spieltag'!AJ10</f>
        <v>397</v>
      </c>
      <c r="AI10" s="29">
        <f>'12.Spieltag'!AK10</f>
        <v>3</v>
      </c>
      <c r="AJ10" s="24">
        <f t="shared" si="14"/>
        <v>442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'12.Spieltag'!AJ11</f>
        <v>390</v>
      </c>
      <c r="AI11" s="29">
        <f>'12.Spieltag'!AK11</f>
        <v>4</v>
      </c>
      <c r="AJ11" s="24">
        <f t="shared" si="14"/>
        <v>435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'12.Spieltag'!AJ12</f>
        <v>390</v>
      </c>
      <c r="AI12" s="29">
        <f>'12.Spieltag'!AK12</f>
        <v>4</v>
      </c>
      <c r="AJ12" s="24">
        <f t="shared" si="14"/>
        <v>435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'12.Spieltag'!AJ13</f>
        <v>388</v>
      </c>
      <c r="AI13" s="29">
        <f>'12.Spieltag'!AK13</f>
        <v>6</v>
      </c>
      <c r="AJ13" s="24">
        <f t="shared" si="14"/>
        <v>433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'12.Spieltag'!AJ14</f>
        <v>385</v>
      </c>
      <c r="AI14" s="29">
        <f>'12.Spieltag'!AK14</f>
        <v>7</v>
      </c>
      <c r="AJ14" s="24">
        <f t="shared" si="14"/>
        <v>430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'12.Spieltag'!AJ15</f>
        <v>385</v>
      </c>
      <c r="AI15" s="29">
        <f>'12.Spieltag'!AK15</f>
        <v>7</v>
      </c>
      <c r="AJ15" s="24">
        <f t="shared" si="14"/>
        <v>430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'12.Spieltag'!AJ16</f>
        <v>385</v>
      </c>
      <c r="AI16" s="29">
        <f>'12.Spieltag'!AK16</f>
        <v>7</v>
      </c>
      <c r="AJ16" s="24">
        <f t="shared" si="14"/>
        <v>430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'12.Spieltag'!AJ17</f>
        <v>385</v>
      </c>
      <c r="AI17" s="29">
        <f>'12.Spieltag'!AK17</f>
        <v>7</v>
      </c>
      <c r="AJ17" s="24">
        <f t="shared" si="14"/>
        <v>430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'12.Spieltag'!AJ18</f>
        <v>384</v>
      </c>
      <c r="AI18" s="29">
        <f>'12.Spieltag'!AK18</f>
        <v>11</v>
      </c>
      <c r="AJ18" s="24">
        <f t="shared" si="14"/>
        <v>429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'12.Spieltag'!AJ19</f>
        <v>382</v>
      </c>
      <c r="AI19" s="29">
        <f>'12.Spieltag'!AK19</f>
        <v>12</v>
      </c>
      <c r="AJ19" s="24">
        <f t="shared" si="14"/>
        <v>427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'12.Spieltag'!AJ20</f>
        <v>371</v>
      </c>
      <c r="AI20" s="29">
        <f>'12.Spieltag'!AK20</f>
        <v>13</v>
      </c>
      <c r="AJ20" s="24">
        <f t="shared" si="14"/>
        <v>416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'12.Spieltag'!AJ21</f>
        <v>360</v>
      </c>
      <c r="AI21" s="29">
        <f>'12.Spieltag'!AK21</f>
        <v>14</v>
      </c>
      <c r="AJ21" s="24">
        <f t="shared" si="14"/>
        <v>405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'12.Spieltag'!AJ22</f>
        <v>360</v>
      </c>
      <c r="AI22" s="29">
        <f>'12.Spieltag'!AK22</f>
        <v>14</v>
      </c>
      <c r="AJ22" s="24">
        <f t="shared" si="14"/>
        <v>405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'12.Spieltag'!AJ23</f>
        <v>360</v>
      </c>
      <c r="AI23" s="29">
        <f>'12.Spieltag'!AK23</f>
        <v>14</v>
      </c>
      <c r="AJ23" s="24">
        <f t="shared" si="14"/>
        <v>405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'12.Spieltag'!AJ24</f>
        <v>360</v>
      </c>
      <c r="AI24" s="29">
        <f>'12.Spieltag'!AK24</f>
        <v>14</v>
      </c>
      <c r="AJ24" s="24">
        <f t="shared" si="14"/>
        <v>405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'12.Spieltag'!AJ25</f>
        <v>360</v>
      </c>
      <c r="AI25" s="29">
        <f>'12.Spieltag'!AK25</f>
        <v>14</v>
      </c>
      <c r="AJ25" s="24">
        <f t="shared" si="14"/>
        <v>405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'12.Spieltag'!AJ26</f>
        <v>360</v>
      </c>
      <c r="AI26" s="29">
        <f>'12.Spieltag'!AK26</f>
        <v>14</v>
      </c>
      <c r="AJ26" s="24">
        <f t="shared" ref="AJ26" si="17">AG26+AH26</f>
        <v>405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'12.Spieltag'!AJ27</f>
        <v>360</v>
      </c>
      <c r="AI27" s="29">
        <f>'12.Spieltag'!AK27</f>
        <v>14</v>
      </c>
      <c r="AJ27" s="24">
        <f t="shared" ref="AJ27" si="20">AG27+AH27</f>
        <v>405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0" priority="4" rank="3"/>
  </conditionalFormatting>
  <conditionalFormatting sqref="B8:B27">
    <cfRule type="expression" dxfId="89" priority="3">
      <formula>($AG8&gt;40)</formula>
    </cfRule>
  </conditionalFormatting>
  <conditionalFormatting sqref="R6 X6 X4 AA4 I6 O6 C6 R4 L4 C4 L6 F4 F6 O4 I4 U6 U4 AA6">
    <cfRule type="cellIs" dxfId="8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'13.Spieltag'!AJ8</f>
        <v>451</v>
      </c>
      <c r="AI8" s="29">
        <f>'13.Spieltag'!AK8</f>
        <v>1</v>
      </c>
      <c r="AJ8" s="24">
        <f t="shared" ref="AJ8" si="8">AG8+AH8</f>
        <v>496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'13.Spieltag'!AJ9</f>
        <v>443</v>
      </c>
      <c r="AI9" s="29">
        <f>'13.Spieltag'!AK9</f>
        <v>2</v>
      </c>
      <c r="AJ9" s="24">
        <f t="shared" ref="AJ9:AJ25" si="14">AG9+AH9</f>
        <v>488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'13.Spieltag'!AJ10</f>
        <v>442</v>
      </c>
      <c r="AI10" s="29">
        <f>'13.Spieltag'!AK10</f>
        <v>3</v>
      </c>
      <c r="AJ10" s="24">
        <f t="shared" si="14"/>
        <v>487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'13.Spieltag'!AJ11</f>
        <v>435</v>
      </c>
      <c r="AI11" s="29">
        <f>'13.Spieltag'!AK11</f>
        <v>4</v>
      </c>
      <c r="AJ11" s="24">
        <f t="shared" si="14"/>
        <v>480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'13.Spieltag'!AJ12</f>
        <v>435</v>
      </c>
      <c r="AI12" s="29">
        <f>'13.Spieltag'!AK12</f>
        <v>4</v>
      </c>
      <c r="AJ12" s="24">
        <f t="shared" si="14"/>
        <v>480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'13.Spieltag'!AJ13</f>
        <v>433</v>
      </c>
      <c r="AI13" s="29">
        <f>'13.Spieltag'!AK13</f>
        <v>6</v>
      </c>
      <c r="AJ13" s="24">
        <f t="shared" si="14"/>
        <v>478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'13.Spieltag'!AJ14</f>
        <v>430</v>
      </c>
      <c r="AI14" s="29">
        <f>'13.Spieltag'!AK14</f>
        <v>7</v>
      </c>
      <c r="AJ14" s="24">
        <f t="shared" si="14"/>
        <v>475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'13.Spieltag'!AJ15</f>
        <v>430</v>
      </c>
      <c r="AI15" s="29">
        <f>'13.Spieltag'!AK15</f>
        <v>7</v>
      </c>
      <c r="AJ15" s="24">
        <f t="shared" si="14"/>
        <v>475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'13.Spieltag'!AJ16</f>
        <v>430</v>
      </c>
      <c r="AI16" s="29">
        <f>'13.Spieltag'!AK16</f>
        <v>7</v>
      </c>
      <c r="AJ16" s="24">
        <f t="shared" si="14"/>
        <v>475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'13.Spieltag'!AJ17</f>
        <v>430</v>
      </c>
      <c r="AI17" s="29">
        <f>'13.Spieltag'!AK17</f>
        <v>7</v>
      </c>
      <c r="AJ17" s="24">
        <f t="shared" si="14"/>
        <v>475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'13.Spieltag'!AJ18</f>
        <v>429</v>
      </c>
      <c r="AI18" s="29">
        <f>'13.Spieltag'!AK18</f>
        <v>11</v>
      </c>
      <c r="AJ18" s="24">
        <f t="shared" si="14"/>
        <v>474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'13.Spieltag'!AJ19</f>
        <v>427</v>
      </c>
      <c r="AI19" s="29">
        <f>'13.Spieltag'!AK19</f>
        <v>12</v>
      </c>
      <c r="AJ19" s="24">
        <f t="shared" si="14"/>
        <v>472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'13.Spieltag'!AJ20</f>
        <v>416</v>
      </c>
      <c r="AI20" s="29">
        <f>'13.Spieltag'!AK20</f>
        <v>13</v>
      </c>
      <c r="AJ20" s="24">
        <f t="shared" si="14"/>
        <v>461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'13.Spieltag'!AJ21</f>
        <v>405</v>
      </c>
      <c r="AI21" s="29">
        <f>'13.Spieltag'!AK21</f>
        <v>14</v>
      </c>
      <c r="AJ21" s="24">
        <f t="shared" si="14"/>
        <v>450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'13.Spieltag'!AJ22</f>
        <v>405</v>
      </c>
      <c r="AI22" s="29">
        <f>'13.Spieltag'!AK22</f>
        <v>14</v>
      </c>
      <c r="AJ22" s="24">
        <f t="shared" si="14"/>
        <v>450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'13.Spieltag'!AJ23</f>
        <v>405</v>
      </c>
      <c r="AI23" s="29">
        <f>'13.Spieltag'!AK23</f>
        <v>14</v>
      </c>
      <c r="AJ23" s="24">
        <f t="shared" si="14"/>
        <v>450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'13.Spieltag'!AJ24</f>
        <v>405</v>
      </c>
      <c r="AI24" s="29">
        <f>'13.Spieltag'!AK24</f>
        <v>14</v>
      </c>
      <c r="AJ24" s="24">
        <f t="shared" si="14"/>
        <v>450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'13.Spieltag'!AJ25</f>
        <v>405</v>
      </c>
      <c r="AI25" s="29">
        <f>'13.Spieltag'!AK25</f>
        <v>14</v>
      </c>
      <c r="AJ25" s="24">
        <f t="shared" si="14"/>
        <v>450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'13.Spieltag'!AJ26</f>
        <v>405</v>
      </c>
      <c r="AI26" s="29">
        <f>'13.Spieltag'!AK26</f>
        <v>14</v>
      </c>
      <c r="AJ26" s="24">
        <f t="shared" ref="AJ26" si="17">AG26+AH26</f>
        <v>450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'13.Spieltag'!AJ27</f>
        <v>405</v>
      </c>
      <c r="AI27" s="29">
        <f>'13.Spieltag'!AK27</f>
        <v>14</v>
      </c>
      <c r="AJ27" s="24">
        <f t="shared" ref="AJ27" si="20">AG27+AH27</f>
        <v>450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4" rank="3"/>
  </conditionalFormatting>
  <conditionalFormatting sqref="B8:B27">
    <cfRule type="expression" dxfId="85" priority="3">
      <formula>($AG8&gt;40)</formula>
    </cfRule>
  </conditionalFormatting>
  <conditionalFormatting sqref="R4 L4 C4 X6 U6 F6 AA4 L6 I4 O6 I6 AA6 C6 O4 R6 F4 U4 X4">
    <cfRule type="cellIs" dxfId="8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29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12</v>
      </c>
      <c r="I6" s="68" t="s">
        <v>67</v>
      </c>
      <c r="L6" s="68" t="s">
        <v>74</v>
      </c>
      <c r="O6" s="68" t="s">
        <v>63</v>
      </c>
      <c r="R6" s="68" t="s">
        <v>61</v>
      </c>
      <c r="U6" s="68" t="s">
        <v>64</v>
      </c>
      <c r="X6" s="68" t="s">
        <v>70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'14.Spieltag'!AJ8</f>
        <v>496</v>
      </c>
      <c r="AI8" s="29">
        <f>'14.Spieltag'!AK8</f>
        <v>1</v>
      </c>
      <c r="AJ8" s="24">
        <f t="shared" ref="AJ8" si="8">AG8+AH8</f>
        <v>541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'14.Spieltag'!AJ9</f>
        <v>488</v>
      </c>
      <c r="AI9" s="29">
        <f>'14.Spieltag'!AK9</f>
        <v>2</v>
      </c>
      <c r="AJ9" s="24">
        <f t="shared" ref="AJ9:AJ25" si="14">AG9+AH9</f>
        <v>533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'14.Spieltag'!AJ10</f>
        <v>487</v>
      </c>
      <c r="AI10" s="29">
        <f>'14.Spieltag'!AK10</f>
        <v>3</v>
      </c>
      <c r="AJ10" s="24">
        <f t="shared" si="14"/>
        <v>532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'14.Spieltag'!AJ11</f>
        <v>480</v>
      </c>
      <c r="AI11" s="29">
        <f>'14.Spieltag'!AK11</f>
        <v>4</v>
      </c>
      <c r="AJ11" s="24">
        <f t="shared" si="14"/>
        <v>525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'14.Spieltag'!AJ12</f>
        <v>480</v>
      </c>
      <c r="AI12" s="29">
        <f>'14.Spieltag'!AK12</f>
        <v>4</v>
      </c>
      <c r="AJ12" s="24">
        <f t="shared" si="14"/>
        <v>525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'14.Spieltag'!AJ13</f>
        <v>478</v>
      </c>
      <c r="AI13" s="29">
        <f>'14.Spieltag'!AK13</f>
        <v>6</v>
      </c>
      <c r="AJ13" s="24">
        <f t="shared" si="14"/>
        <v>523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'14.Spieltag'!AJ14</f>
        <v>475</v>
      </c>
      <c r="AI14" s="29">
        <f>'14.Spieltag'!AK14</f>
        <v>7</v>
      </c>
      <c r="AJ14" s="24">
        <f t="shared" si="14"/>
        <v>520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'14.Spieltag'!AJ15</f>
        <v>475</v>
      </c>
      <c r="AI15" s="29">
        <f>'14.Spieltag'!AK15</f>
        <v>7</v>
      </c>
      <c r="AJ15" s="24">
        <f t="shared" si="14"/>
        <v>520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'14.Spieltag'!AJ16</f>
        <v>475</v>
      </c>
      <c r="AI16" s="29">
        <f>'14.Spieltag'!AK16</f>
        <v>7</v>
      </c>
      <c r="AJ16" s="24">
        <f t="shared" si="14"/>
        <v>520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'14.Spieltag'!AJ17</f>
        <v>475</v>
      </c>
      <c r="AI17" s="29">
        <f>'14.Spieltag'!AK17</f>
        <v>7</v>
      </c>
      <c r="AJ17" s="24">
        <f t="shared" si="14"/>
        <v>520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'14.Spieltag'!AJ18</f>
        <v>474</v>
      </c>
      <c r="AI18" s="29">
        <f>'14.Spieltag'!AK18</f>
        <v>11</v>
      </c>
      <c r="AJ18" s="24">
        <f t="shared" si="14"/>
        <v>519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'14.Spieltag'!AJ19</f>
        <v>472</v>
      </c>
      <c r="AI19" s="29">
        <f>'14.Spieltag'!AK19</f>
        <v>12</v>
      </c>
      <c r="AJ19" s="24">
        <f t="shared" si="14"/>
        <v>517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'14.Spieltag'!AJ20</f>
        <v>461</v>
      </c>
      <c r="AI20" s="29">
        <f>'14.Spieltag'!AK20</f>
        <v>13</v>
      </c>
      <c r="AJ20" s="24">
        <f t="shared" si="14"/>
        <v>506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'14.Spieltag'!AJ21</f>
        <v>450</v>
      </c>
      <c r="AI21" s="29">
        <f>'14.Spieltag'!AK21</f>
        <v>14</v>
      </c>
      <c r="AJ21" s="24">
        <f t="shared" si="14"/>
        <v>495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'14.Spieltag'!AJ22</f>
        <v>450</v>
      </c>
      <c r="AI22" s="29">
        <f>'14.Spieltag'!AK22</f>
        <v>14</v>
      </c>
      <c r="AJ22" s="24">
        <f t="shared" si="14"/>
        <v>495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'14.Spieltag'!AJ23</f>
        <v>450</v>
      </c>
      <c r="AI23" s="29">
        <f>'14.Spieltag'!AK23</f>
        <v>14</v>
      </c>
      <c r="AJ23" s="24">
        <f t="shared" si="14"/>
        <v>495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'14.Spieltag'!AJ24</f>
        <v>450</v>
      </c>
      <c r="AI24" s="29">
        <f>'14.Spieltag'!AK24</f>
        <v>14</v>
      </c>
      <c r="AJ24" s="24">
        <f t="shared" si="14"/>
        <v>495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'14.Spieltag'!AJ25</f>
        <v>450</v>
      </c>
      <c r="AI25" s="29">
        <f>'14.Spieltag'!AK25</f>
        <v>14</v>
      </c>
      <c r="AJ25" s="24">
        <f t="shared" si="14"/>
        <v>495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'14.Spieltag'!AJ26</f>
        <v>450</v>
      </c>
      <c r="AI26" s="29">
        <f>'14.Spieltag'!AK26</f>
        <v>14</v>
      </c>
      <c r="AJ26" s="24">
        <f t="shared" ref="AJ26" si="17">AG26+AH26</f>
        <v>495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'14.Spieltag'!AJ27</f>
        <v>450</v>
      </c>
      <c r="AI27" s="29">
        <f>'14.Spieltag'!AK27</f>
        <v>14</v>
      </c>
      <c r="AJ27" s="24">
        <f t="shared" ref="AJ27" si="20">AG27+AH27</f>
        <v>495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936" rank="3"/>
  </conditionalFormatting>
  <conditionalFormatting sqref="AI8:AI26">
    <cfRule type="colorScale" priority="13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2" priority="4" rank="3"/>
  </conditionalFormatting>
  <conditionalFormatting sqref="B8:B27">
    <cfRule type="expression" dxfId="81" priority="3">
      <formula>($AG8&gt;40)</formula>
    </cfRule>
  </conditionalFormatting>
  <conditionalFormatting sqref="C6 L6 F6 X4 L4 AA4 O6 I6 X6 R6 C4 I4 O4 U4 R4 U6 F4 AA6">
    <cfRule type="cellIs" dxfId="8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D2" s="67"/>
      <c r="AE2" s="70"/>
      <c r="AF2" s="70"/>
    </row>
    <row r="3" spans="1:42" ht="12">
      <c r="B3" s="16"/>
      <c r="AC3" s="32"/>
      <c r="AD3" s="67"/>
      <c r="AE3" s="69"/>
      <c r="AF3" s="69"/>
    </row>
    <row r="4" spans="1:42" ht="16.5" thickBot="1">
      <c r="A4" s="2" t="s">
        <v>30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E4" s="71"/>
      <c r="AF4" s="71"/>
      <c r="AK4" s="45"/>
    </row>
    <row r="5" spans="1:42" ht="13.5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73</v>
      </c>
      <c r="I6" s="68" t="s">
        <v>71</v>
      </c>
      <c r="L6" s="68" t="s">
        <v>11</v>
      </c>
      <c r="O6" s="68" t="s">
        <v>65</v>
      </c>
      <c r="R6" s="68" t="s">
        <v>60</v>
      </c>
      <c r="U6" s="68" t="s">
        <v>75</v>
      </c>
      <c r="X6" s="68" t="s">
        <v>62</v>
      </c>
      <c r="AA6" s="68" t="s">
        <v>67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'15.Spieltag'!AJ8</f>
        <v>541</v>
      </c>
      <c r="AI8" s="29">
        <f>'15.Spieltag'!AK8</f>
        <v>1</v>
      </c>
      <c r="AJ8" s="24">
        <f t="shared" ref="AJ8" si="8">AG8+AH8</f>
        <v>586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'15.Spieltag'!AJ9</f>
        <v>533</v>
      </c>
      <c r="AI9" s="29">
        <f>'15.Spieltag'!AK9</f>
        <v>2</v>
      </c>
      <c r="AJ9" s="24">
        <f t="shared" ref="AJ9:AJ25" si="14">AG9+AH9</f>
        <v>578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'15.Spieltag'!AJ10</f>
        <v>532</v>
      </c>
      <c r="AI10" s="29">
        <f>'15.Spieltag'!AK10</f>
        <v>3</v>
      </c>
      <c r="AJ10" s="24">
        <f t="shared" si="14"/>
        <v>577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'15.Spieltag'!AJ11</f>
        <v>525</v>
      </c>
      <c r="AI11" s="29">
        <f>'15.Spieltag'!AK11</f>
        <v>4</v>
      </c>
      <c r="AJ11" s="24">
        <f t="shared" si="14"/>
        <v>570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'15.Spieltag'!AJ12</f>
        <v>525</v>
      </c>
      <c r="AI12" s="29">
        <f>'15.Spieltag'!AK12</f>
        <v>4</v>
      </c>
      <c r="AJ12" s="24">
        <f t="shared" si="14"/>
        <v>570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'15.Spieltag'!AJ13</f>
        <v>523</v>
      </c>
      <c r="AI13" s="29">
        <f>'15.Spieltag'!AK13</f>
        <v>6</v>
      </c>
      <c r="AJ13" s="24">
        <f t="shared" si="14"/>
        <v>568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'15.Spieltag'!AJ14</f>
        <v>520</v>
      </c>
      <c r="AI14" s="29">
        <f>'15.Spieltag'!AK14</f>
        <v>7</v>
      </c>
      <c r="AJ14" s="24">
        <f t="shared" si="14"/>
        <v>565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'15.Spieltag'!AJ15</f>
        <v>520</v>
      </c>
      <c r="AI15" s="29">
        <f>'15.Spieltag'!AK15</f>
        <v>7</v>
      </c>
      <c r="AJ15" s="24">
        <f t="shared" si="14"/>
        <v>565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'15.Spieltag'!AJ16</f>
        <v>520</v>
      </c>
      <c r="AI16" s="29">
        <f>'15.Spieltag'!AK16</f>
        <v>7</v>
      </c>
      <c r="AJ16" s="24">
        <f t="shared" si="14"/>
        <v>565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'15.Spieltag'!AJ17</f>
        <v>520</v>
      </c>
      <c r="AI17" s="29">
        <f>'15.Spieltag'!AK17</f>
        <v>7</v>
      </c>
      <c r="AJ17" s="24">
        <f t="shared" si="14"/>
        <v>565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'15.Spieltag'!AJ18</f>
        <v>519</v>
      </c>
      <c r="AI18" s="29">
        <f>'15.Spieltag'!AK18</f>
        <v>11</v>
      </c>
      <c r="AJ18" s="24">
        <f t="shared" si="14"/>
        <v>564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'15.Spieltag'!AJ19</f>
        <v>517</v>
      </c>
      <c r="AI19" s="29">
        <f>'15.Spieltag'!AK19</f>
        <v>12</v>
      </c>
      <c r="AJ19" s="24">
        <f t="shared" si="14"/>
        <v>562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'15.Spieltag'!AJ20</f>
        <v>506</v>
      </c>
      <c r="AI20" s="29">
        <f>'15.Spieltag'!AK20</f>
        <v>13</v>
      </c>
      <c r="AJ20" s="24">
        <f t="shared" si="14"/>
        <v>551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'15.Spieltag'!AJ21</f>
        <v>495</v>
      </c>
      <c r="AI21" s="29">
        <f>'15.Spieltag'!AK21</f>
        <v>14</v>
      </c>
      <c r="AJ21" s="24">
        <f t="shared" si="14"/>
        <v>540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'15.Spieltag'!AJ22</f>
        <v>495</v>
      </c>
      <c r="AI22" s="29">
        <f>'15.Spieltag'!AK22</f>
        <v>14</v>
      </c>
      <c r="AJ22" s="24">
        <f t="shared" si="14"/>
        <v>540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'15.Spieltag'!AJ23</f>
        <v>495</v>
      </c>
      <c r="AI23" s="29">
        <f>'15.Spieltag'!AK23</f>
        <v>14</v>
      </c>
      <c r="AJ23" s="24">
        <f t="shared" si="14"/>
        <v>540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'15.Spieltag'!AJ24</f>
        <v>495</v>
      </c>
      <c r="AI24" s="29">
        <f>'15.Spieltag'!AK24</f>
        <v>14</v>
      </c>
      <c r="AJ24" s="24">
        <f t="shared" si="14"/>
        <v>540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'15.Spieltag'!AJ25</f>
        <v>495</v>
      </c>
      <c r="AI25" s="29">
        <f>'15.Spieltag'!AK25</f>
        <v>14</v>
      </c>
      <c r="AJ25" s="24">
        <f t="shared" si="14"/>
        <v>540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'15.Spieltag'!AJ26</f>
        <v>495</v>
      </c>
      <c r="AI26" s="29">
        <f>'15.Spieltag'!AK26</f>
        <v>14</v>
      </c>
      <c r="AJ26" s="24">
        <f t="shared" ref="AJ26" si="17">AG26+AH26</f>
        <v>540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'15.Spieltag'!AJ27</f>
        <v>495</v>
      </c>
      <c r="AI27" s="29">
        <f>'15.Spieltag'!AK27</f>
        <v>14</v>
      </c>
      <c r="AJ27" s="24">
        <f t="shared" ref="AJ27" si="20">AG27+AH27</f>
        <v>540</v>
      </c>
      <c r="AK27" s="25">
        <f t="shared" si="9"/>
        <v>14</v>
      </c>
      <c r="AL27" s="1"/>
    </row>
    <row r="28" spans="1:38" ht="28.15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1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2">AG28+AH28</f>
        <v>0</v>
      </c>
      <c r="AK28" s="25">
        <f>RANK(AJ28,$AJ$8:$AJ$28)</f>
        <v>21</v>
      </c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924" rank="3"/>
  </conditionalFormatting>
  <conditionalFormatting sqref="AI8:AI26">
    <cfRule type="colorScale" priority="13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78" priority="5">
      <formula>($AG28&gt;40)</formula>
    </cfRule>
  </conditionalFormatting>
  <conditionalFormatting sqref="AG1:AG1048576">
    <cfRule type="top10" dxfId="77" priority="4" rank="3"/>
  </conditionalFormatting>
  <conditionalFormatting sqref="B8:B27">
    <cfRule type="expression" dxfId="76" priority="3">
      <formula>($AG8&gt;40)</formula>
    </cfRule>
  </conditionalFormatting>
  <conditionalFormatting sqref="O4 I4 C6 F6 I6 R4 AA6 O6 U6 L4 X6 R6 C4 L6 F4 X4 U4 AA4">
    <cfRule type="cellIs" dxfId="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31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69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72</v>
      </c>
      <c r="I6" s="68" t="s">
        <v>61</v>
      </c>
      <c r="L6" s="68" t="s">
        <v>64</v>
      </c>
      <c r="O6" s="68" t="s">
        <v>74</v>
      </c>
      <c r="R6" s="68" t="s">
        <v>70</v>
      </c>
      <c r="U6" s="68" t="s">
        <v>66</v>
      </c>
      <c r="X6" s="68" t="s">
        <v>12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'16.Spieltag'!AJ8</f>
        <v>586</v>
      </c>
      <c r="AI8" s="29">
        <f>'16.Spieltag'!AK8</f>
        <v>1</v>
      </c>
      <c r="AJ8" s="24">
        <f t="shared" ref="AJ8" si="8">AG8+AH8</f>
        <v>631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'16.Spieltag'!AJ9</f>
        <v>578</v>
      </c>
      <c r="AI9" s="29">
        <f>'16.Spieltag'!AK9</f>
        <v>2</v>
      </c>
      <c r="AJ9" s="24">
        <f t="shared" ref="AJ9:AJ25" si="14">AG9+AH9</f>
        <v>623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'16.Spieltag'!AJ10</f>
        <v>577</v>
      </c>
      <c r="AI10" s="29">
        <f>'16.Spieltag'!AK10</f>
        <v>3</v>
      </c>
      <c r="AJ10" s="24">
        <f t="shared" si="14"/>
        <v>622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'16.Spieltag'!AJ11</f>
        <v>570</v>
      </c>
      <c r="AI11" s="29">
        <f>'16.Spieltag'!AK11</f>
        <v>4</v>
      </c>
      <c r="AJ11" s="24">
        <f t="shared" si="14"/>
        <v>615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'16.Spieltag'!AJ12</f>
        <v>570</v>
      </c>
      <c r="AI12" s="29">
        <f>'16.Spieltag'!AK12</f>
        <v>4</v>
      </c>
      <c r="AJ12" s="24">
        <f t="shared" si="14"/>
        <v>615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'16.Spieltag'!AJ13</f>
        <v>568</v>
      </c>
      <c r="AI13" s="29">
        <f>'16.Spieltag'!AK13</f>
        <v>6</v>
      </c>
      <c r="AJ13" s="24">
        <f t="shared" si="14"/>
        <v>613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'16.Spieltag'!AJ14</f>
        <v>565</v>
      </c>
      <c r="AI14" s="29">
        <f>'16.Spieltag'!AK14</f>
        <v>7</v>
      </c>
      <c r="AJ14" s="24">
        <f t="shared" si="14"/>
        <v>610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'16.Spieltag'!AJ15</f>
        <v>565</v>
      </c>
      <c r="AI15" s="29">
        <f>'16.Spieltag'!AK15</f>
        <v>7</v>
      </c>
      <c r="AJ15" s="24">
        <f t="shared" si="14"/>
        <v>610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'16.Spieltag'!AJ16</f>
        <v>565</v>
      </c>
      <c r="AI16" s="29">
        <f>'16.Spieltag'!AK16</f>
        <v>7</v>
      </c>
      <c r="AJ16" s="24">
        <f t="shared" si="14"/>
        <v>610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'16.Spieltag'!AJ17</f>
        <v>565</v>
      </c>
      <c r="AI17" s="29">
        <f>'16.Spieltag'!AK17</f>
        <v>7</v>
      </c>
      <c r="AJ17" s="24">
        <f t="shared" si="14"/>
        <v>610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'16.Spieltag'!AJ18</f>
        <v>564</v>
      </c>
      <c r="AI18" s="29">
        <f>'16.Spieltag'!AK18</f>
        <v>11</v>
      </c>
      <c r="AJ18" s="24">
        <f t="shared" si="14"/>
        <v>609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'16.Spieltag'!AJ19</f>
        <v>562</v>
      </c>
      <c r="AI19" s="29">
        <f>'16.Spieltag'!AK19</f>
        <v>12</v>
      </c>
      <c r="AJ19" s="24">
        <f t="shared" si="14"/>
        <v>607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'16.Spieltag'!AJ20</f>
        <v>551</v>
      </c>
      <c r="AI20" s="29">
        <f>'16.Spieltag'!AK20</f>
        <v>13</v>
      </c>
      <c r="AJ20" s="24">
        <f t="shared" si="14"/>
        <v>596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'16.Spieltag'!AJ21</f>
        <v>540</v>
      </c>
      <c r="AI21" s="29">
        <f>'16.Spieltag'!AK21</f>
        <v>14</v>
      </c>
      <c r="AJ21" s="24">
        <f t="shared" si="14"/>
        <v>585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'16.Spieltag'!AJ22</f>
        <v>540</v>
      </c>
      <c r="AI22" s="29">
        <f>'16.Spieltag'!AK22</f>
        <v>14</v>
      </c>
      <c r="AJ22" s="24">
        <f t="shared" si="14"/>
        <v>585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'16.Spieltag'!AJ23</f>
        <v>540</v>
      </c>
      <c r="AI23" s="29">
        <f>'16.Spieltag'!AK23</f>
        <v>14</v>
      </c>
      <c r="AJ23" s="24">
        <f t="shared" si="14"/>
        <v>585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'16.Spieltag'!AJ24</f>
        <v>540</v>
      </c>
      <c r="AI24" s="29">
        <f>'16.Spieltag'!AK24</f>
        <v>14</v>
      </c>
      <c r="AJ24" s="24">
        <f t="shared" si="14"/>
        <v>585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'16.Spieltag'!AJ25</f>
        <v>540</v>
      </c>
      <c r="AI25" s="29">
        <f>'16.Spieltag'!AK25</f>
        <v>14</v>
      </c>
      <c r="AJ25" s="24">
        <f t="shared" si="14"/>
        <v>585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'16.Spieltag'!AJ26</f>
        <v>540</v>
      </c>
      <c r="AI26" s="29">
        <f>'16.Spieltag'!AK26</f>
        <v>14</v>
      </c>
      <c r="AJ26" s="24">
        <f t="shared" ref="AJ26" si="17">AG26+AH26</f>
        <v>585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'16.Spieltag'!AJ27</f>
        <v>540</v>
      </c>
      <c r="AI27" s="29">
        <f>'16.Spieltag'!AK27</f>
        <v>14</v>
      </c>
      <c r="AJ27" s="24">
        <f t="shared" ref="AJ27" si="20">AG27+AH27</f>
        <v>585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906" rank="3"/>
  </conditionalFormatting>
  <conditionalFormatting sqref="AI8:AI26">
    <cfRule type="colorScale" priority="12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4" rank="3"/>
  </conditionalFormatting>
  <conditionalFormatting sqref="B8:B27">
    <cfRule type="expression" dxfId="72" priority="3">
      <formula>($AG8&gt;40)</formula>
    </cfRule>
  </conditionalFormatting>
  <conditionalFormatting sqref="C6 F6 O6 U4 L4 X4 AA6 AA4 R6 R4 L6 O4 I6 C4 F4 U6 I4 X6">
    <cfRule type="cellIs" dxfId="7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'17.Spieltag'!AJ8</f>
        <v>631</v>
      </c>
      <c r="AI8" s="29">
        <f>'17.Spieltag'!AK8</f>
        <v>1</v>
      </c>
      <c r="AJ8" s="24">
        <f t="shared" ref="AJ8" si="8">AG8+AH8</f>
        <v>676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'17.Spieltag'!AJ9</f>
        <v>623</v>
      </c>
      <c r="AI9" s="29">
        <f>'17.Spieltag'!AK9</f>
        <v>2</v>
      </c>
      <c r="AJ9" s="24">
        <f t="shared" ref="AJ9:AJ25" si="14">AG9+AH9</f>
        <v>668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'17.Spieltag'!AJ10</f>
        <v>622</v>
      </c>
      <c r="AI10" s="29">
        <f>'17.Spieltag'!AK10</f>
        <v>3</v>
      </c>
      <c r="AJ10" s="24">
        <f t="shared" si="14"/>
        <v>667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'17.Spieltag'!AJ11</f>
        <v>615</v>
      </c>
      <c r="AI11" s="29">
        <f>'17.Spieltag'!AK11</f>
        <v>4</v>
      </c>
      <c r="AJ11" s="24">
        <f t="shared" si="14"/>
        <v>660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'17.Spieltag'!AJ12</f>
        <v>615</v>
      </c>
      <c r="AI12" s="29">
        <f>'17.Spieltag'!AK12</f>
        <v>4</v>
      </c>
      <c r="AJ12" s="24">
        <f t="shared" si="14"/>
        <v>660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'17.Spieltag'!AJ13</f>
        <v>613</v>
      </c>
      <c r="AI13" s="29">
        <f>'17.Spieltag'!AK13</f>
        <v>6</v>
      </c>
      <c r="AJ13" s="24">
        <f t="shared" si="14"/>
        <v>658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'17.Spieltag'!AJ14</f>
        <v>610</v>
      </c>
      <c r="AI14" s="29">
        <f>'17.Spieltag'!AK14</f>
        <v>7</v>
      </c>
      <c r="AJ14" s="24">
        <f t="shared" si="14"/>
        <v>655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'17.Spieltag'!AJ15</f>
        <v>610</v>
      </c>
      <c r="AI15" s="29">
        <f>'17.Spieltag'!AK15</f>
        <v>7</v>
      </c>
      <c r="AJ15" s="24">
        <f t="shared" si="14"/>
        <v>655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'17.Spieltag'!AJ16</f>
        <v>610</v>
      </c>
      <c r="AI16" s="29">
        <f>'17.Spieltag'!AK16</f>
        <v>7</v>
      </c>
      <c r="AJ16" s="24">
        <f t="shared" si="14"/>
        <v>655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'17.Spieltag'!AJ17</f>
        <v>610</v>
      </c>
      <c r="AI17" s="29">
        <f>'17.Spieltag'!AK17</f>
        <v>7</v>
      </c>
      <c r="AJ17" s="24">
        <f t="shared" si="14"/>
        <v>655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'17.Spieltag'!AJ18</f>
        <v>609</v>
      </c>
      <c r="AI18" s="29">
        <f>'17.Spieltag'!AK18</f>
        <v>11</v>
      </c>
      <c r="AJ18" s="24">
        <f t="shared" si="14"/>
        <v>654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'17.Spieltag'!AJ19</f>
        <v>607</v>
      </c>
      <c r="AI19" s="29">
        <f>'17.Spieltag'!AK19</f>
        <v>12</v>
      </c>
      <c r="AJ19" s="24">
        <f t="shared" si="14"/>
        <v>652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'17.Spieltag'!AJ20</f>
        <v>596</v>
      </c>
      <c r="AI20" s="29">
        <f>'17.Spieltag'!AK20</f>
        <v>13</v>
      </c>
      <c r="AJ20" s="24">
        <f t="shared" si="14"/>
        <v>641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'17.Spieltag'!AJ21</f>
        <v>585</v>
      </c>
      <c r="AI21" s="29">
        <f>'17.Spieltag'!AK21</f>
        <v>14</v>
      </c>
      <c r="AJ21" s="24">
        <f t="shared" si="14"/>
        <v>630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'17.Spieltag'!AJ22</f>
        <v>585</v>
      </c>
      <c r="AI22" s="29">
        <f>'17.Spieltag'!AK22</f>
        <v>14</v>
      </c>
      <c r="AJ22" s="24">
        <f t="shared" si="14"/>
        <v>630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'17.Spieltag'!AJ23</f>
        <v>585</v>
      </c>
      <c r="AI23" s="29">
        <f>'17.Spieltag'!AK23</f>
        <v>14</v>
      </c>
      <c r="AJ23" s="24">
        <f t="shared" si="14"/>
        <v>630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'17.Spieltag'!AJ24</f>
        <v>585</v>
      </c>
      <c r="AI24" s="29">
        <f>'17.Spieltag'!AK24</f>
        <v>14</v>
      </c>
      <c r="AJ24" s="24">
        <f t="shared" si="14"/>
        <v>630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'17.Spieltag'!AJ25</f>
        <v>585</v>
      </c>
      <c r="AI25" s="29">
        <f>'17.Spieltag'!AK25</f>
        <v>14</v>
      </c>
      <c r="AJ25" s="24">
        <f t="shared" si="14"/>
        <v>630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'17.Spieltag'!AJ26</f>
        <v>585</v>
      </c>
      <c r="AI26" s="29">
        <f>'17.Spieltag'!AK26</f>
        <v>14</v>
      </c>
      <c r="AJ26" s="24">
        <f t="shared" ref="AJ26" si="17">AG26+AH26</f>
        <v>630</v>
      </c>
      <c r="AK26" s="25">
        <f t="shared" si="9"/>
        <v>14</v>
      </c>
      <c r="AL26" s="1"/>
    </row>
    <row r="27" spans="1:38" ht="28.15" customHeight="1" thickBot="1">
      <c r="A27" s="29">
        <f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'17.Spieltag'!AJ27</f>
        <v>585</v>
      </c>
      <c r="AI27" s="29">
        <f>'17.Spieltag'!AK27</f>
        <v>14</v>
      </c>
      <c r="AJ27" s="24">
        <f t="shared" ref="AJ27" si="19">AG27+AH27</f>
        <v>630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91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4" rank="3"/>
  </conditionalFormatting>
  <conditionalFormatting sqref="B8:B27">
    <cfRule type="expression" dxfId="68" priority="3">
      <formula>($AG8&gt;40)</formula>
    </cfRule>
  </conditionalFormatting>
  <conditionalFormatting sqref="O3 X3 AA3 I3 R1 F3 C3:C4 I1 X1 U1 AA1 C1 C6 O1 R3 L1 U3">
    <cfRule type="cellIs" dxfId="6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33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676</v>
      </c>
      <c r="AI8" s="29">
        <f>'18.Spieltag'!AK8</f>
        <v>1</v>
      </c>
      <c r="AJ8" s="24">
        <f t="shared" ref="AJ8" si="8">AG8+AH8</f>
        <v>721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'18.Spieltag'!AJ9</f>
        <v>668</v>
      </c>
      <c r="AI9" s="29">
        <f>'18.Spieltag'!AK9</f>
        <v>2</v>
      </c>
      <c r="AJ9" s="24">
        <f t="shared" ref="AJ9:AJ25" si="14">AG9+AH9</f>
        <v>713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'18.Spieltag'!AJ10</f>
        <v>667</v>
      </c>
      <c r="AI10" s="29">
        <f>'18.Spieltag'!AK10</f>
        <v>3</v>
      </c>
      <c r="AJ10" s="24">
        <f t="shared" si="14"/>
        <v>712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'18.Spieltag'!AJ11</f>
        <v>660</v>
      </c>
      <c r="AI11" s="29">
        <f>'18.Spieltag'!AK11</f>
        <v>4</v>
      </c>
      <c r="AJ11" s="24">
        <f t="shared" si="14"/>
        <v>705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'18.Spieltag'!AJ12</f>
        <v>660</v>
      </c>
      <c r="AI12" s="29">
        <f>'18.Spieltag'!AK12</f>
        <v>4</v>
      </c>
      <c r="AJ12" s="24">
        <f t="shared" si="14"/>
        <v>705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'18.Spieltag'!AJ13</f>
        <v>658</v>
      </c>
      <c r="AI13" s="29">
        <f>'18.Spieltag'!AK13</f>
        <v>6</v>
      </c>
      <c r="AJ13" s="24">
        <f t="shared" si="14"/>
        <v>703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'18.Spieltag'!AJ14</f>
        <v>655</v>
      </c>
      <c r="AI14" s="29">
        <f>'18.Spieltag'!AK14</f>
        <v>7</v>
      </c>
      <c r="AJ14" s="24">
        <f t="shared" si="14"/>
        <v>700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'18.Spieltag'!AJ15</f>
        <v>655</v>
      </c>
      <c r="AI15" s="29">
        <f>'18.Spieltag'!AK15</f>
        <v>7</v>
      </c>
      <c r="AJ15" s="24">
        <f t="shared" si="14"/>
        <v>700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'18.Spieltag'!AJ16</f>
        <v>655</v>
      </c>
      <c r="AI16" s="29">
        <f>'18.Spieltag'!AK16</f>
        <v>7</v>
      </c>
      <c r="AJ16" s="24">
        <f t="shared" si="14"/>
        <v>700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'18.Spieltag'!AJ17</f>
        <v>655</v>
      </c>
      <c r="AI17" s="29">
        <f>'18.Spieltag'!AK17</f>
        <v>7</v>
      </c>
      <c r="AJ17" s="24">
        <f t="shared" si="14"/>
        <v>700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'18.Spieltag'!AJ18</f>
        <v>654</v>
      </c>
      <c r="AI18" s="29">
        <f>'18.Spieltag'!AK18</f>
        <v>11</v>
      </c>
      <c r="AJ18" s="24">
        <f t="shared" si="14"/>
        <v>699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'18.Spieltag'!AJ19</f>
        <v>652</v>
      </c>
      <c r="AI19" s="29">
        <f>'18.Spieltag'!AK19</f>
        <v>12</v>
      </c>
      <c r="AJ19" s="24">
        <f t="shared" si="14"/>
        <v>697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'18.Spieltag'!AJ20</f>
        <v>641</v>
      </c>
      <c r="AI20" s="29">
        <f>'18.Spieltag'!AK20</f>
        <v>13</v>
      </c>
      <c r="AJ20" s="24">
        <f t="shared" si="14"/>
        <v>686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'18.Spieltag'!AJ21</f>
        <v>630</v>
      </c>
      <c r="AI21" s="29">
        <f>'18.Spieltag'!AK21</f>
        <v>14</v>
      </c>
      <c r="AJ21" s="24">
        <f t="shared" si="14"/>
        <v>675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'18.Spieltag'!AJ22</f>
        <v>630</v>
      </c>
      <c r="AI22" s="29">
        <f>'18.Spieltag'!AK22</f>
        <v>14</v>
      </c>
      <c r="AJ22" s="24">
        <f t="shared" si="14"/>
        <v>675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'18.Spieltag'!AJ23</f>
        <v>630</v>
      </c>
      <c r="AI23" s="29">
        <f>'18.Spieltag'!AK23</f>
        <v>14</v>
      </c>
      <c r="AJ23" s="24">
        <f t="shared" si="14"/>
        <v>675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'18.Spieltag'!AJ24</f>
        <v>630</v>
      </c>
      <c r="AI24" s="29">
        <f>'18.Spieltag'!AK24</f>
        <v>14</v>
      </c>
      <c r="AJ24" s="24">
        <f t="shared" si="14"/>
        <v>675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'18.Spieltag'!AJ25</f>
        <v>630</v>
      </c>
      <c r="AI25" s="29">
        <f>'18.Spieltag'!AK25</f>
        <v>14</v>
      </c>
      <c r="AJ25" s="24">
        <f t="shared" si="14"/>
        <v>675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630</v>
      </c>
      <c r="AI26" s="29">
        <f>'18.Spieltag'!AK26</f>
        <v>14</v>
      </c>
      <c r="AJ26" s="24">
        <f t="shared" ref="AJ26" si="17">AG26+AH26</f>
        <v>675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630</v>
      </c>
      <c r="AI27" s="29">
        <f>'18.Spieltag'!AK27</f>
        <v>14</v>
      </c>
      <c r="AJ27" s="24">
        <f t="shared" ref="AJ27" si="20">AG27+AH27</f>
        <v>675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76" rank="3"/>
  </conditionalFormatting>
  <conditionalFormatting sqref="AI8:AI26">
    <cfRule type="colorScale" priority="12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5" priority="4" rank="3"/>
  </conditionalFormatting>
  <conditionalFormatting sqref="B8:B27">
    <cfRule type="expression" dxfId="64" priority="3">
      <formula>($AG8&gt;40)</formula>
    </cfRule>
  </conditionalFormatting>
  <conditionalFormatting sqref="O3 X3 AA3 I3 R1 F3 C3:C4 I1 X1 U1 AA1 C1 C6 O1 R3 L1 U3">
    <cfRule type="cellIs" dxfId="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34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721</v>
      </c>
      <c r="AI8" s="29">
        <f>'19.Spieltag'!AK8</f>
        <v>1</v>
      </c>
      <c r="AJ8" s="24">
        <f t="shared" ref="AJ8" si="8">AG8+AH8</f>
        <v>766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'19.Spieltag'!AJ9</f>
        <v>713</v>
      </c>
      <c r="AI9" s="29">
        <f>'19.Spieltag'!AK9</f>
        <v>2</v>
      </c>
      <c r="AJ9" s="24">
        <f t="shared" ref="AJ9:AJ25" si="14">AG9+AH9</f>
        <v>758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'19.Spieltag'!AJ10</f>
        <v>712</v>
      </c>
      <c r="AI10" s="29">
        <f>'19.Spieltag'!AK10</f>
        <v>3</v>
      </c>
      <c r="AJ10" s="24">
        <f t="shared" si="14"/>
        <v>757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'19.Spieltag'!AJ11</f>
        <v>705</v>
      </c>
      <c r="AI11" s="29">
        <f>'19.Spieltag'!AK11</f>
        <v>4</v>
      </c>
      <c r="AJ11" s="24">
        <f t="shared" si="14"/>
        <v>750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'19.Spieltag'!AJ12</f>
        <v>705</v>
      </c>
      <c r="AI12" s="29">
        <f>'19.Spieltag'!AK12</f>
        <v>4</v>
      </c>
      <c r="AJ12" s="24">
        <f t="shared" si="14"/>
        <v>750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'19.Spieltag'!AJ13</f>
        <v>703</v>
      </c>
      <c r="AI13" s="29">
        <f>'19.Spieltag'!AK13</f>
        <v>6</v>
      </c>
      <c r="AJ13" s="24">
        <f t="shared" si="14"/>
        <v>748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'19.Spieltag'!AJ14</f>
        <v>700</v>
      </c>
      <c r="AI14" s="29">
        <f>'19.Spieltag'!AK14</f>
        <v>7</v>
      </c>
      <c r="AJ14" s="24">
        <f t="shared" si="14"/>
        <v>745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'19.Spieltag'!AJ15</f>
        <v>700</v>
      </c>
      <c r="AI15" s="29">
        <f>'19.Spieltag'!AK15</f>
        <v>7</v>
      </c>
      <c r="AJ15" s="24">
        <f t="shared" si="14"/>
        <v>745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'19.Spieltag'!AJ16</f>
        <v>700</v>
      </c>
      <c r="AI16" s="29">
        <f>'19.Spieltag'!AK16</f>
        <v>7</v>
      </c>
      <c r="AJ16" s="24">
        <f t="shared" si="14"/>
        <v>745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'19.Spieltag'!AJ17</f>
        <v>700</v>
      </c>
      <c r="AI17" s="29">
        <f>'19.Spieltag'!AK17</f>
        <v>7</v>
      </c>
      <c r="AJ17" s="24">
        <f t="shared" si="14"/>
        <v>745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'19.Spieltag'!AJ18</f>
        <v>699</v>
      </c>
      <c r="AI18" s="29">
        <f>'19.Spieltag'!AK18</f>
        <v>11</v>
      </c>
      <c r="AJ18" s="24">
        <f t="shared" si="14"/>
        <v>744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'19.Spieltag'!AJ19</f>
        <v>697</v>
      </c>
      <c r="AI19" s="29">
        <f>'19.Spieltag'!AK19</f>
        <v>12</v>
      </c>
      <c r="AJ19" s="24">
        <f t="shared" si="14"/>
        <v>742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'19.Spieltag'!AJ20</f>
        <v>686</v>
      </c>
      <c r="AI20" s="29">
        <f>'19.Spieltag'!AK20</f>
        <v>13</v>
      </c>
      <c r="AJ20" s="24">
        <f t="shared" si="14"/>
        <v>731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'19.Spieltag'!AJ21</f>
        <v>675</v>
      </c>
      <c r="AI21" s="29">
        <f>'19.Spieltag'!AK21</f>
        <v>14</v>
      </c>
      <c r="AJ21" s="24">
        <f t="shared" si="14"/>
        <v>720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'19.Spieltag'!AJ22</f>
        <v>675</v>
      </c>
      <c r="AI22" s="29">
        <f>'19.Spieltag'!AK22</f>
        <v>14</v>
      </c>
      <c r="AJ22" s="24">
        <f t="shared" si="14"/>
        <v>720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'19.Spieltag'!AJ23</f>
        <v>675</v>
      </c>
      <c r="AI23" s="29">
        <f>'19.Spieltag'!AK23</f>
        <v>14</v>
      </c>
      <c r="AJ23" s="24">
        <f t="shared" si="14"/>
        <v>720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'19.Spieltag'!AJ24</f>
        <v>675</v>
      </c>
      <c r="AI24" s="29">
        <f>'19.Spieltag'!AK24</f>
        <v>14</v>
      </c>
      <c r="AJ24" s="24">
        <f t="shared" si="14"/>
        <v>720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'19.Spieltag'!AJ25</f>
        <v>675</v>
      </c>
      <c r="AI25" s="29">
        <f>'19.Spieltag'!AK25</f>
        <v>14</v>
      </c>
      <c r="AJ25" s="24">
        <f t="shared" si="14"/>
        <v>720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675</v>
      </c>
      <c r="AI26" s="29">
        <f>'19.Spieltag'!AK26</f>
        <v>14</v>
      </c>
      <c r="AJ26" s="24">
        <f t="shared" ref="AJ26" si="17">AG26+AH26</f>
        <v>720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675</v>
      </c>
      <c r="AI27" s="29">
        <f>'19.Spieltag'!AK27</f>
        <v>14</v>
      </c>
      <c r="AJ27" s="24">
        <f t="shared" ref="AJ27" si="20">AG27+AH27</f>
        <v>720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61" rank="3"/>
  </conditionalFormatting>
  <conditionalFormatting sqref="AI8:AI26">
    <cfRule type="colorScale" priority="12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4" rank="3"/>
  </conditionalFormatting>
  <conditionalFormatting sqref="B8:B27">
    <cfRule type="expression" dxfId="60" priority="3">
      <formula>($AG8&gt;40)</formula>
    </cfRule>
  </conditionalFormatting>
  <conditionalFormatting sqref="O3 X3 AA3 I3 R1 F3 C3:C4 I1 X1 U1 AA1 C1 C6 O1 R3 L1 U3">
    <cfRule type="cellIs" dxfId="59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766</v>
      </c>
      <c r="AI8" s="29">
        <f>'20.Spieltag'!AK8</f>
        <v>1</v>
      </c>
      <c r="AJ8" s="24">
        <f t="shared" ref="AJ8" si="8">AG8+AH8</f>
        <v>811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'20.Spieltag'!AJ9</f>
        <v>758</v>
      </c>
      <c r="AI9" s="29">
        <f>'20.Spieltag'!AK9</f>
        <v>2</v>
      </c>
      <c r="AJ9" s="24">
        <f t="shared" ref="AJ9:AJ25" si="14">AG9+AH9</f>
        <v>803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'20.Spieltag'!AJ10</f>
        <v>757</v>
      </c>
      <c r="AI10" s="29">
        <f>'20.Spieltag'!AK10</f>
        <v>3</v>
      </c>
      <c r="AJ10" s="24">
        <f t="shared" si="14"/>
        <v>802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'20.Spieltag'!AJ11</f>
        <v>750</v>
      </c>
      <c r="AI11" s="29">
        <f>'20.Spieltag'!AK11</f>
        <v>4</v>
      </c>
      <c r="AJ11" s="24">
        <f t="shared" si="14"/>
        <v>795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'20.Spieltag'!AJ12</f>
        <v>750</v>
      </c>
      <c r="AI12" s="29">
        <f>'20.Spieltag'!AK12</f>
        <v>4</v>
      </c>
      <c r="AJ12" s="24">
        <f t="shared" si="14"/>
        <v>795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'20.Spieltag'!AJ13</f>
        <v>748</v>
      </c>
      <c r="AI13" s="29">
        <f>'20.Spieltag'!AK13</f>
        <v>6</v>
      </c>
      <c r="AJ13" s="24">
        <f t="shared" si="14"/>
        <v>793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'20.Spieltag'!AJ14</f>
        <v>745</v>
      </c>
      <c r="AI14" s="29">
        <f>'20.Spieltag'!AK14</f>
        <v>7</v>
      </c>
      <c r="AJ14" s="24">
        <f t="shared" si="14"/>
        <v>790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'20.Spieltag'!AJ15</f>
        <v>745</v>
      </c>
      <c r="AI15" s="29">
        <f>'20.Spieltag'!AK15</f>
        <v>7</v>
      </c>
      <c r="AJ15" s="24">
        <f t="shared" si="14"/>
        <v>790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'20.Spieltag'!AJ16</f>
        <v>745</v>
      </c>
      <c r="AI16" s="29">
        <f>'20.Spieltag'!AK16</f>
        <v>7</v>
      </c>
      <c r="AJ16" s="24">
        <f t="shared" si="14"/>
        <v>790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'20.Spieltag'!AJ17</f>
        <v>745</v>
      </c>
      <c r="AI17" s="29">
        <f>'20.Spieltag'!AK17</f>
        <v>7</v>
      </c>
      <c r="AJ17" s="24">
        <f t="shared" si="14"/>
        <v>790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'20.Spieltag'!AJ18</f>
        <v>744</v>
      </c>
      <c r="AI18" s="29">
        <f>'20.Spieltag'!AK18</f>
        <v>11</v>
      </c>
      <c r="AJ18" s="24">
        <f t="shared" si="14"/>
        <v>789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'20.Spieltag'!AJ19</f>
        <v>742</v>
      </c>
      <c r="AI19" s="29">
        <f>'20.Spieltag'!AK19</f>
        <v>12</v>
      </c>
      <c r="AJ19" s="24">
        <f t="shared" si="14"/>
        <v>787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'20.Spieltag'!AJ20</f>
        <v>731</v>
      </c>
      <c r="AI20" s="29">
        <f>'20.Spieltag'!AK20</f>
        <v>13</v>
      </c>
      <c r="AJ20" s="24">
        <f t="shared" si="14"/>
        <v>776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'20.Spieltag'!AJ21</f>
        <v>720</v>
      </c>
      <c r="AI21" s="29">
        <f>'20.Spieltag'!AK21</f>
        <v>14</v>
      </c>
      <c r="AJ21" s="24">
        <f t="shared" si="14"/>
        <v>765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'20.Spieltag'!AJ22</f>
        <v>720</v>
      </c>
      <c r="AI22" s="29">
        <f>'20.Spieltag'!AK22</f>
        <v>14</v>
      </c>
      <c r="AJ22" s="24">
        <f t="shared" si="14"/>
        <v>765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'20.Spieltag'!AJ23</f>
        <v>720</v>
      </c>
      <c r="AI23" s="29">
        <f>'20.Spieltag'!AK23</f>
        <v>14</v>
      </c>
      <c r="AJ23" s="24">
        <f t="shared" si="14"/>
        <v>765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'20.Spieltag'!AJ24</f>
        <v>720</v>
      </c>
      <c r="AI24" s="29">
        <f>'20.Spieltag'!AK24</f>
        <v>14</v>
      </c>
      <c r="AJ24" s="24">
        <f t="shared" si="14"/>
        <v>765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'20.Spieltag'!AJ25</f>
        <v>720</v>
      </c>
      <c r="AI25" s="29">
        <f>'20.Spieltag'!AK25</f>
        <v>14</v>
      </c>
      <c r="AJ25" s="24">
        <f t="shared" si="14"/>
        <v>765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720</v>
      </c>
      <c r="AI26" s="29">
        <f>'20.Spieltag'!AK26</f>
        <v>14</v>
      </c>
      <c r="AJ26" s="24">
        <f t="shared" ref="AJ26" si="17">AG26+AH26</f>
        <v>765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720</v>
      </c>
      <c r="AI27" s="29">
        <f>'20.Spieltag'!AK27</f>
        <v>14</v>
      </c>
      <c r="AJ27" s="24">
        <f t="shared" ref="AJ27" si="20">AG27+AH27</f>
        <v>765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8" priority="846" rank="3"/>
  </conditionalFormatting>
  <conditionalFormatting sqref="AI8:AI26">
    <cfRule type="colorScale" priority="12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7" priority="4" rank="3"/>
  </conditionalFormatting>
  <conditionalFormatting sqref="B8:B27">
    <cfRule type="expression" dxfId="56" priority="3">
      <formula>($AG8&gt;40)</formula>
    </cfRule>
  </conditionalFormatting>
  <conditionalFormatting sqref="O3 X3 AA3 I3 R1 F3 C3:C4 I1 X1 U1 AA1 C1 C6 O1 R3 L1 U3">
    <cfRule type="cellIs" dxfId="55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6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36</v>
      </c>
      <c r="B4" s="16"/>
      <c r="C4" s="68" t="s">
        <v>60</v>
      </c>
      <c r="AD4" s="68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811</v>
      </c>
      <c r="AI8" s="29">
        <f>'21.Spieltag'!AK8</f>
        <v>1</v>
      </c>
      <c r="AJ8" s="24">
        <f t="shared" ref="AJ8" si="8">AG8+AH8</f>
        <v>856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803</v>
      </c>
      <c r="AI9" s="29">
        <f>'21.Spieltag'!AK9</f>
        <v>2</v>
      </c>
      <c r="AJ9" s="24">
        <f t="shared" ref="AJ9:AJ25" si="14">AG9+AH9</f>
        <v>848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802</v>
      </c>
      <c r="AI10" s="29">
        <f>'21.Spieltag'!AK10</f>
        <v>3</v>
      </c>
      <c r="AJ10" s="24">
        <f t="shared" si="14"/>
        <v>847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795</v>
      </c>
      <c r="AI11" s="29">
        <f>'21.Spieltag'!AK11</f>
        <v>4</v>
      </c>
      <c r="AJ11" s="24">
        <f t="shared" si="14"/>
        <v>840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795</v>
      </c>
      <c r="AI12" s="29">
        <f>'21.Spieltag'!AK12</f>
        <v>4</v>
      </c>
      <c r="AJ12" s="24">
        <f t="shared" si="14"/>
        <v>840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793</v>
      </c>
      <c r="AI13" s="29">
        <f>'21.Spieltag'!AK13</f>
        <v>6</v>
      </c>
      <c r="AJ13" s="24">
        <f t="shared" si="14"/>
        <v>838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790</v>
      </c>
      <c r="AI14" s="29">
        <f>'21.Spieltag'!AK14</f>
        <v>7</v>
      </c>
      <c r="AJ14" s="24">
        <f t="shared" si="14"/>
        <v>835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790</v>
      </c>
      <c r="AI15" s="29">
        <f>'21.Spieltag'!AK15</f>
        <v>7</v>
      </c>
      <c r="AJ15" s="24">
        <f t="shared" si="14"/>
        <v>835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790</v>
      </c>
      <c r="AI16" s="29">
        <f>'21.Spieltag'!AK16</f>
        <v>7</v>
      </c>
      <c r="AJ16" s="24">
        <f t="shared" si="14"/>
        <v>835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790</v>
      </c>
      <c r="AI17" s="29">
        <f>'21.Spieltag'!AK17</f>
        <v>7</v>
      </c>
      <c r="AJ17" s="24">
        <f t="shared" si="14"/>
        <v>835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789</v>
      </c>
      <c r="AI18" s="29">
        <f>'21.Spieltag'!AK18</f>
        <v>11</v>
      </c>
      <c r="AJ18" s="24">
        <f t="shared" si="14"/>
        <v>834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787</v>
      </c>
      <c r="AI19" s="29">
        <f>'21.Spieltag'!AK19</f>
        <v>12</v>
      </c>
      <c r="AJ19" s="24">
        <f t="shared" si="14"/>
        <v>832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776</v>
      </c>
      <c r="AI20" s="29">
        <f>'21.Spieltag'!AK20</f>
        <v>13</v>
      </c>
      <c r="AJ20" s="24">
        <f t="shared" si="14"/>
        <v>821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765</v>
      </c>
      <c r="AI21" s="29">
        <f>'21.Spieltag'!AK21</f>
        <v>14</v>
      </c>
      <c r="AJ21" s="24">
        <f t="shared" si="14"/>
        <v>810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765</v>
      </c>
      <c r="AI22" s="29">
        <f>'21.Spieltag'!AK22</f>
        <v>14</v>
      </c>
      <c r="AJ22" s="24">
        <f t="shared" si="14"/>
        <v>810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765</v>
      </c>
      <c r="AI23" s="29">
        <f>'21.Spieltag'!AK23</f>
        <v>14</v>
      </c>
      <c r="AJ23" s="24">
        <f t="shared" si="14"/>
        <v>810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765</v>
      </c>
      <c r="AI24" s="29">
        <f>'21.Spieltag'!AK24</f>
        <v>14</v>
      </c>
      <c r="AJ24" s="24">
        <f t="shared" si="14"/>
        <v>810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765</v>
      </c>
      <c r="AI25" s="29">
        <f>'21.Spieltag'!AK25</f>
        <v>14</v>
      </c>
      <c r="AJ25" s="24">
        <f t="shared" si="14"/>
        <v>810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765</v>
      </c>
      <c r="AI26" s="29">
        <f>'21.Spieltag'!AK26</f>
        <v>14</v>
      </c>
      <c r="AJ26" s="24">
        <f t="shared" ref="AJ26" si="17">AG26+AH26</f>
        <v>810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765</v>
      </c>
      <c r="AI27" s="29">
        <f>'21.Spieltag'!AK27</f>
        <v>14</v>
      </c>
      <c r="AJ27" s="24">
        <f t="shared" ref="AJ27" si="20">AG27+AH27</f>
        <v>810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4" priority="831" rank="3"/>
  </conditionalFormatting>
  <conditionalFormatting sqref="AI8:AI26">
    <cfRule type="colorScale" priority="12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3" priority="4" rank="3"/>
  </conditionalFormatting>
  <conditionalFormatting sqref="B8:B27">
    <cfRule type="expression" dxfId="52" priority="3">
      <formula>($AG8&gt;40)</formula>
    </cfRule>
  </conditionalFormatting>
  <conditionalFormatting sqref="O3 X3 AA3 I3 R1 F3 C3:C4 I1 X1 U1 AA1 C1 C6 O1 R3 L1 U3">
    <cfRule type="cellIs" dxfId="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topLeftCell="A14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/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856</v>
      </c>
      <c r="AI8" s="29">
        <f>'22.Spieltag'!AK8</f>
        <v>1</v>
      </c>
      <c r="AJ8" s="24">
        <f t="shared" ref="AJ8" si="7">AG8+AH8</f>
        <v>901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2</v>
      </c>
      <c r="B9" s="21"/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848</v>
      </c>
      <c r="AI9" s="29">
        <f>'22.Spieltag'!AK9</f>
        <v>2</v>
      </c>
      <c r="AJ9" s="24">
        <f t="shared" ref="AJ9:AJ25" si="13">AG9+AH9</f>
        <v>893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3</v>
      </c>
      <c r="B10" s="21"/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847</v>
      </c>
      <c r="AI10" s="29">
        <f>'22.Spieltag'!AK10</f>
        <v>3</v>
      </c>
      <c r="AJ10" s="24">
        <f t="shared" si="13"/>
        <v>892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>
      <c r="A11" s="29">
        <f t="shared" si="9"/>
        <v>4</v>
      </c>
      <c r="B11" s="21"/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840</v>
      </c>
      <c r="AI11" s="29">
        <f>'22.Spieltag'!AK11</f>
        <v>4</v>
      </c>
      <c r="AJ11" s="24">
        <f t="shared" si="13"/>
        <v>885</v>
      </c>
      <c r="AK11" s="25">
        <f t="shared" si="8"/>
        <v>4</v>
      </c>
      <c r="AL11" s="1"/>
      <c r="AP11" s="67"/>
    </row>
    <row r="12" spans="1:42" ht="24.95" customHeight="1" thickBot="1">
      <c r="A12" s="29">
        <f t="shared" si="9"/>
        <v>4</v>
      </c>
      <c r="B12" s="21"/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840</v>
      </c>
      <c r="AI12" s="29">
        <f>'22.Spieltag'!AK12</f>
        <v>4</v>
      </c>
      <c r="AJ12" s="24">
        <f t="shared" si="13"/>
        <v>885</v>
      </c>
      <c r="AK12" s="25">
        <f t="shared" si="8"/>
        <v>4</v>
      </c>
      <c r="AL12" s="1"/>
    </row>
    <row r="13" spans="1:42" ht="24.95" customHeight="1" thickBot="1">
      <c r="A13" s="29">
        <f t="shared" si="9"/>
        <v>6</v>
      </c>
      <c r="B13" s="21"/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838</v>
      </c>
      <c r="AI13" s="29">
        <f>'22.Spieltag'!AK13</f>
        <v>6</v>
      </c>
      <c r="AJ13" s="24">
        <f t="shared" si="13"/>
        <v>883</v>
      </c>
      <c r="AK13" s="25">
        <f t="shared" si="8"/>
        <v>6</v>
      </c>
      <c r="AL13" s="1"/>
    </row>
    <row r="14" spans="1:42" ht="24.95" customHeight="1" thickBot="1">
      <c r="A14" s="29">
        <f t="shared" si="9"/>
        <v>7</v>
      </c>
      <c r="B14" s="21"/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835</v>
      </c>
      <c r="AI14" s="29">
        <f>'22.Spieltag'!AK14</f>
        <v>7</v>
      </c>
      <c r="AJ14" s="24">
        <f t="shared" si="13"/>
        <v>880</v>
      </c>
      <c r="AK14" s="25">
        <f t="shared" si="8"/>
        <v>7</v>
      </c>
      <c r="AL14" s="1"/>
    </row>
    <row r="15" spans="1:42" ht="24.95" customHeight="1" thickBot="1">
      <c r="A15" s="29">
        <f t="shared" si="9"/>
        <v>7</v>
      </c>
      <c r="B15" s="21"/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835</v>
      </c>
      <c r="AI15" s="29">
        <f>'22.Spieltag'!AK15</f>
        <v>7</v>
      </c>
      <c r="AJ15" s="24">
        <f t="shared" si="13"/>
        <v>880</v>
      </c>
      <c r="AK15" s="25">
        <f t="shared" si="8"/>
        <v>7</v>
      </c>
      <c r="AL15" s="1"/>
    </row>
    <row r="16" spans="1:42" ht="24.95" customHeight="1" thickBot="1">
      <c r="A16" s="29">
        <f t="shared" si="9"/>
        <v>7</v>
      </c>
      <c r="B16" s="21"/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835</v>
      </c>
      <c r="AI16" s="29">
        <f>'22.Spieltag'!AK16</f>
        <v>7</v>
      </c>
      <c r="AJ16" s="24">
        <f t="shared" si="13"/>
        <v>880</v>
      </c>
      <c r="AK16" s="25">
        <f t="shared" si="8"/>
        <v>7</v>
      </c>
      <c r="AL16" s="1"/>
    </row>
    <row r="17" spans="1:38" ht="24.95" customHeight="1" thickBot="1">
      <c r="A17" s="29">
        <f t="shared" si="9"/>
        <v>7</v>
      </c>
      <c r="B17" s="21"/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835</v>
      </c>
      <c r="AI17" s="29">
        <f>'22.Spieltag'!AK17</f>
        <v>7</v>
      </c>
      <c r="AJ17" s="24">
        <f t="shared" si="13"/>
        <v>880</v>
      </c>
      <c r="AK17" s="25">
        <f t="shared" si="8"/>
        <v>7</v>
      </c>
      <c r="AL17" s="1"/>
    </row>
    <row r="18" spans="1:38" ht="24.95" customHeight="1" thickBot="1">
      <c r="A18" s="29">
        <f t="shared" si="9"/>
        <v>11</v>
      </c>
      <c r="B18" s="21"/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834</v>
      </c>
      <c r="AI18" s="29">
        <f>'22.Spieltag'!AK18</f>
        <v>11</v>
      </c>
      <c r="AJ18" s="24">
        <f t="shared" si="13"/>
        <v>879</v>
      </c>
      <c r="AK18" s="25">
        <f t="shared" si="8"/>
        <v>11</v>
      </c>
      <c r="AL18" s="1"/>
    </row>
    <row r="19" spans="1:38" ht="24.95" customHeight="1" thickBot="1">
      <c r="A19" s="29">
        <f t="shared" si="9"/>
        <v>12</v>
      </c>
      <c r="B19" s="21"/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832</v>
      </c>
      <c r="AI19" s="29">
        <f>'22.Spieltag'!AK19</f>
        <v>12</v>
      </c>
      <c r="AJ19" s="24">
        <f t="shared" si="13"/>
        <v>877</v>
      </c>
      <c r="AK19" s="25">
        <f t="shared" si="8"/>
        <v>12</v>
      </c>
      <c r="AL19" s="1"/>
    </row>
    <row r="20" spans="1:38" ht="24.95" customHeight="1" thickBot="1">
      <c r="A20" s="29">
        <f t="shared" si="9"/>
        <v>13</v>
      </c>
      <c r="B20" s="21"/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821</v>
      </c>
      <c r="AI20" s="29">
        <f>'22.Spieltag'!AK20</f>
        <v>13</v>
      </c>
      <c r="AJ20" s="24">
        <f t="shared" si="13"/>
        <v>866</v>
      </c>
      <c r="AK20" s="25">
        <f t="shared" si="8"/>
        <v>13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810</v>
      </c>
      <c r="AI21" s="29">
        <f>'22.Spieltag'!AK21</f>
        <v>14</v>
      </c>
      <c r="AJ21" s="24">
        <f t="shared" si="13"/>
        <v>855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810</v>
      </c>
      <c r="AI22" s="29">
        <f>'22.Spieltag'!AK22</f>
        <v>14</v>
      </c>
      <c r="AJ22" s="24">
        <f t="shared" si="13"/>
        <v>855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810</v>
      </c>
      <c r="AI23" s="29">
        <f>'22.Spieltag'!AK23</f>
        <v>14</v>
      </c>
      <c r="AJ23" s="24">
        <f t="shared" si="13"/>
        <v>855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810</v>
      </c>
      <c r="AI24" s="29">
        <f>'22.Spieltag'!AK24</f>
        <v>14</v>
      </c>
      <c r="AJ24" s="24">
        <f t="shared" si="13"/>
        <v>855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810</v>
      </c>
      <c r="AI25" s="29">
        <f>'22.Spieltag'!AK25</f>
        <v>14</v>
      </c>
      <c r="AJ25" s="24">
        <f t="shared" si="13"/>
        <v>855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810</v>
      </c>
      <c r="AI26" s="29">
        <f>'22.Spieltag'!AK26</f>
        <v>14</v>
      </c>
      <c r="AJ26" s="24">
        <f t="shared" ref="AJ26" si="16">AG26+AH26</f>
        <v>855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810</v>
      </c>
      <c r="AI27" s="29">
        <f>'22.Spieltag'!AK27</f>
        <v>14</v>
      </c>
      <c r="AJ27" s="24">
        <f t="shared" ref="AJ27" si="19">AG27+AH27</f>
        <v>855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816" rank="3"/>
  </conditionalFormatting>
  <conditionalFormatting sqref="AI8:AI26">
    <cfRule type="colorScale" priority="12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4" rank="3"/>
  </conditionalFormatting>
  <conditionalFormatting sqref="B8:B27">
    <cfRule type="expression" dxfId="48" priority="3">
      <formula>($AG8&gt;40)</formula>
    </cfRule>
  </conditionalFormatting>
  <conditionalFormatting sqref="O3 X3 AA3 I3 R1 F3 C3:C4 I1 X1 U1 AA1 C1 C6 O1 R3 L1 U3">
    <cfRule type="cellIs" dxfId="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A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901</v>
      </c>
      <c r="AI8" s="29">
        <f>'23.Spieltag'!AK8</f>
        <v>1</v>
      </c>
      <c r="AJ8" s="24">
        <f t="shared" ref="AJ8" si="8">AG8+AH8</f>
        <v>946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893</v>
      </c>
      <c r="AI9" s="29">
        <f>'23.Spieltag'!AK9</f>
        <v>2</v>
      </c>
      <c r="AJ9" s="24">
        <f t="shared" ref="AJ9:AJ25" si="14">AG9+AH9</f>
        <v>938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892</v>
      </c>
      <c r="AI10" s="29">
        <f>'23.Spieltag'!AK10</f>
        <v>3</v>
      </c>
      <c r="AJ10" s="24">
        <f t="shared" si="14"/>
        <v>937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885</v>
      </c>
      <c r="AI11" s="29">
        <f>'23.Spieltag'!AK11</f>
        <v>4</v>
      </c>
      <c r="AJ11" s="24">
        <f t="shared" si="14"/>
        <v>930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885</v>
      </c>
      <c r="AI12" s="29">
        <f>'23.Spieltag'!AK12</f>
        <v>4</v>
      </c>
      <c r="AJ12" s="24">
        <f t="shared" si="14"/>
        <v>930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883</v>
      </c>
      <c r="AI13" s="29">
        <f>'23.Spieltag'!AK13</f>
        <v>6</v>
      </c>
      <c r="AJ13" s="24">
        <f t="shared" si="14"/>
        <v>928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880</v>
      </c>
      <c r="AI14" s="29">
        <f>'23.Spieltag'!AK14</f>
        <v>7</v>
      </c>
      <c r="AJ14" s="24">
        <f t="shared" si="14"/>
        <v>925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880</v>
      </c>
      <c r="AI15" s="29">
        <f>'23.Spieltag'!AK15</f>
        <v>7</v>
      </c>
      <c r="AJ15" s="24">
        <f t="shared" si="14"/>
        <v>925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880</v>
      </c>
      <c r="AI16" s="29">
        <f>'23.Spieltag'!AK16</f>
        <v>7</v>
      </c>
      <c r="AJ16" s="24">
        <f t="shared" si="14"/>
        <v>925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880</v>
      </c>
      <c r="AI17" s="29">
        <f>'23.Spieltag'!AK17</f>
        <v>7</v>
      </c>
      <c r="AJ17" s="24">
        <f t="shared" si="14"/>
        <v>925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879</v>
      </c>
      <c r="AI18" s="29">
        <f>'23.Spieltag'!AK18</f>
        <v>11</v>
      </c>
      <c r="AJ18" s="24">
        <f t="shared" si="14"/>
        <v>924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877</v>
      </c>
      <c r="AI19" s="29">
        <f>'23.Spieltag'!AK19</f>
        <v>12</v>
      </c>
      <c r="AJ19" s="24">
        <f t="shared" si="14"/>
        <v>922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866</v>
      </c>
      <c r="AI20" s="29">
        <f>'23.Spieltag'!AK20</f>
        <v>13</v>
      </c>
      <c r="AJ20" s="24">
        <f t="shared" si="14"/>
        <v>911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855</v>
      </c>
      <c r="AI21" s="29">
        <f>'23.Spieltag'!AK21</f>
        <v>14</v>
      </c>
      <c r="AJ21" s="24">
        <f t="shared" si="14"/>
        <v>900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855</v>
      </c>
      <c r="AI22" s="29">
        <f>'23.Spieltag'!AK22</f>
        <v>14</v>
      </c>
      <c r="AJ22" s="24">
        <f t="shared" si="14"/>
        <v>900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855</v>
      </c>
      <c r="AI23" s="29">
        <f>'23.Spieltag'!AK23</f>
        <v>14</v>
      </c>
      <c r="AJ23" s="24">
        <f t="shared" si="14"/>
        <v>900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855</v>
      </c>
      <c r="AI24" s="29">
        <f>'23.Spieltag'!AK24</f>
        <v>14</v>
      </c>
      <c r="AJ24" s="24">
        <f t="shared" si="14"/>
        <v>900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855</v>
      </c>
      <c r="AI25" s="29">
        <f>'23.Spieltag'!AK25</f>
        <v>14</v>
      </c>
      <c r="AJ25" s="24">
        <f t="shared" si="14"/>
        <v>900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855</v>
      </c>
      <c r="AI26" s="29">
        <f>'23.Spieltag'!AK26</f>
        <v>14</v>
      </c>
      <c r="AJ26" s="24">
        <f t="shared" ref="AJ26" si="17">AG26+AH26</f>
        <v>900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855</v>
      </c>
      <c r="AI27" s="29">
        <f>'23.Spieltag'!AK27</f>
        <v>14</v>
      </c>
      <c r="AJ27" s="24">
        <f t="shared" ref="AJ27" si="20">AG27+AH27</f>
        <v>900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6" priority="805" rank="3"/>
  </conditionalFormatting>
  <conditionalFormatting sqref="AI8:AI26">
    <cfRule type="colorScale" priority="12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5" priority="4" rank="3"/>
  </conditionalFormatting>
  <conditionalFormatting sqref="B8:B27">
    <cfRule type="expression" dxfId="44" priority="3">
      <formula>($AG8&gt;40)</formula>
    </cfRule>
  </conditionalFormatting>
  <conditionalFormatting sqref="O3 X3 AA3 I3 R1 F3 C3:C4 I1 X1 U1 AA1 C1 C6 O1 R3 L1 U3">
    <cfRule type="cellIs" dxfId="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39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946</v>
      </c>
      <c r="AI8" s="29">
        <f>'24.Spieltag'!AK8</f>
        <v>1</v>
      </c>
      <c r="AJ8" s="24">
        <f t="shared" ref="AJ8" si="8">AG8+AH8</f>
        <v>991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938</v>
      </c>
      <c r="AI9" s="29">
        <f>'24.Spieltag'!AK9</f>
        <v>2</v>
      </c>
      <c r="AJ9" s="24">
        <f t="shared" ref="AJ9:AJ25" si="14">AG9+AH9</f>
        <v>983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937</v>
      </c>
      <c r="AI10" s="29">
        <f>'24.Spieltag'!AK10</f>
        <v>3</v>
      </c>
      <c r="AJ10" s="24">
        <f t="shared" si="14"/>
        <v>982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930</v>
      </c>
      <c r="AI11" s="29">
        <f>'24.Spieltag'!AK11</f>
        <v>4</v>
      </c>
      <c r="AJ11" s="24">
        <f t="shared" si="14"/>
        <v>975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930</v>
      </c>
      <c r="AI12" s="29">
        <f>'24.Spieltag'!AK12</f>
        <v>4</v>
      </c>
      <c r="AJ12" s="24">
        <f t="shared" si="14"/>
        <v>975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928</v>
      </c>
      <c r="AI13" s="29">
        <f>'24.Spieltag'!AK13</f>
        <v>6</v>
      </c>
      <c r="AJ13" s="24">
        <f t="shared" si="14"/>
        <v>973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925</v>
      </c>
      <c r="AI14" s="29">
        <f>'24.Spieltag'!AK14</f>
        <v>7</v>
      </c>
      <c r="AJ14" s="24">
        <f t="shared" si="14"/>
        <v>970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925</v>
      </c>
      <c r="AI15" s="29">
        <f>'24.Spieltag'!AK15</f>
        <v>7</v>
      </c>
      <c r="AJ15" s="24">
        <f t="shared" si="14"/>
        <v>970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925</v>
      </c>
      <c r="AI16" s="29">
        <f>'24.Spieltag'!AK16</f>
        <v>7</v>
      </c>
      <c r="AJ16" s="24">
        <f t="shared" si="14"/>
        <v>970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925</v>
      </c>
      <c r="AI17" s="29">
        <f>'24.Spieltag'!AK17</f>
        <v>7</v>
      </c>
      <c r="AJ17" s="24">
        <f t="shared" si="14"/>
        <v>970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924</v>
      </c>
      <c r="AI18" s="29">
        <f>'24.Spieltag'!AK18</f>
        <v>11</v>
      </c>
      <c r="AJ18" s="24">
        <f t="shared" si="14"/>
        <v>969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922</v>
      </c>
      <c r="AI19" s="29">
        <f>'24.Spieltag'!AK19</f>
        <v>12</v>
      </c>
      <c r="AJ19" s="24">
        <f t="shared" si="14"/>
        <v>967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911</v>
      </c>
      <c r="AI20" s="29">
        <f>'24.Spieltag'!AK20</f>
        <v>13</v>
      </c>
      <c r="AJ20" s="24">
        <f t="shared" si="14"/>
        <v>956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900</v>
      </c>
      <c r="AI21" s="29">
        <f>'24.Spieltag'!AK21</f>
        <v>14</v>
      </c>
      <c r="AJ21" s="24">
        <f t="shared" si="14"/>
        <v>945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900</v>
      </c>
      <c r="AI22" s="29">
        <f>'24.Spieltag'!AK22</f>
        <v>14</v>
      </c>
      <c r="AJ22" s="24">
        <f t="shared" si="14"/>
        <v>945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900</v>
      </c>
      <c r="AI23" s="29">
        <f>'24.Spieltag'!AK23</f>
        <v>14</v>
      </c>
      <c r="AJ23" s="24">
        <f t="shared" si="14"/>
        <v>945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900</v>
      </c>
      <c r="AI24" s="29">
        <f>'24.Spieltag'!AK24</f>
        <v>14</v>
      </c>
      <c r="AJ24" s="24">
        <f t="shared" si="14"/>
        <v>945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900</v>
      </c>
      <c r="AI25" s="29">
        <f>'24.Spieltag'!AK25</f>
        <v>14</v>
      </c>
      <c r="AJ25" s="24">
        <f t="shared" si="14"/>
        <v>945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900</v>
      </c>
      <c r="AI26" s="29">
        <f>'24.Spieltag'!AK26</f>
        <v>14</v>
      </c>
      <c r="AJ26" s="24">
        <f t="shared" ref="AJ26" si="17">AG26+AH26</f>
        <v>945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900</v>
      </c>
      <c r="AI27" s="29">
        <f>'24.Spieltag'!AK27</f>
        <v>14</v>
      </c>
      <c r="AJ27" s="24">
        <f t="shared" ref="AJ27" si="20">AG27+AH27</f>
        <v>945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42" priority="120" rank="3"/>
  </conditionalFormatting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1" priority="784" rank="3"/>
  </conditionalFormatting>
  <conditionalFormatting sqref="A31:A1048576 A7:A26 A1">
    <cfRule type="colorScale" priority="7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0" priority="4" rank="3"/>
  </conditionalFormatting>
  <conditionalFormatting sqref="B8:B27">
    <cfRule type="expression" dxfId="39" priority="3">
      <formula>($AG8&gt;40)</formula>
    </cfRule>
  </conditionalFormatting>
  <conditionalFormatting sqref="O3 X3 AA3 I3 R1 F3 C3:C4 I1 X1 U1 AA1 C1 C6 O1 R3 L1 U3">
    <cfRule type="cellIs" dxfId="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40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991</v>
      </c>
      <c r="AI8" s="29">
        <f>'25.Spieltag'!AK8</f>
        <v>1</v>
      </c>
      <c r="AJ8" s="24">
        <f t="shared" ref="AJ8" si="8">AG8+AH8</f>
        <v>1036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983</v>
      </c>
      <c r="AI9" s="29">
        <f>'25.Spieltag'!AK9</f>
        <v>2</v>
      </c>
      <c r="AJ9" s="24">
        <f t="shared" ref="AJ9:AJ25" si="14">AG9+AH9</f>
        <v>1028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982</v>
      </c>
      <c r="AI10" s="29">
        <f>'25.Spieltag'!AK10</f>
        <v>3</v>
      </c>
      <c r="AJ10" s="24">
        <f t="shared" si="14"/>
        <v>1027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975</v>
      </c>
      <c r="AI11" s="29">
        <f>'25.Spieltag'!AK11</f>
        <v>4</v>
      </c>
      <c r="AJ11" s="24">
        <f t="shared" si="14"/>
        <v>1020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975</v>
      </c>
      <c r="AI12" s="29">
        <f>'25.Spieltag'!AK12</f>
        <v>4</v>
      </c>
      <c r="AJ12" s="24">
        <f t="shared" si="14"/>
        <v>1020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973</v>
      </c>
      <c r="AI13" s="29">
        <f>'25.Spieltag'!AK13</f>
        <v>6</v>
      </c>
      <c r="AJ13" s="24">
        <f t="shared" si="14"/>
        <v>1018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970</v>
      </c>
      <c r="AI14" s="29">
        <f>'25.Spieltag'!AK14</f>
        <v>7</v>
      </c>
      <c r="AJ14" s="24">
        <f t="shared" si="14"/>
        <v>1015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970</v>
      </c>
      <c r="AI15" s="29">
        <f>'25.Spieltag'!AK15</f>
        <v>7</v>
      </c>
      <c r="AJ15" s="24">
        <f t="shared" si="14"/>
        <v>1015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970</v>
      </c>
      <c r="AI16" s="29">
        <f>'25.Spieltag'!AK16</f>
        <v>7</v>
      </c>
      <c r="AJ16" s="24">
        <f t="shared" si="14"/>
        <v>1015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970</v>
      </c>
      <c r="AI17" s="29">
        <f>'25.Spieltag'!AK17</f>
        <v>7</v>
      </c>
      <c r="AJ17" s="24">
        <f t="shared" si="14"/>
        <v>1015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969</v>
      </c>
      <c r="AI18" s="29">
        <f>'25.Spieltag'!AK18</f>
        <v>11</v>
      </c>
      <c r="AJ18" s="24">
        <f t="shared" si="14"/>
        <v>1014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967</v>
      </c>
      <c r="AI19" s="29">
        <f>'25.Spieltag'!AK19</f>
        <v>12</v>
      </c>
      <c r="AJ19" s="24">
        <f t="shared" si="14"/>
        <v>1012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956</v>
      </c>
      <c r="AI20" s="29">
        <f>'25.Spieltag'!AK20</f>
        <v>13</v>
      </c>
      <c r="AJ20" s="24">
        <f t="shared" si="14"/>
        <v>1001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945</v>
      </c>
      <c r="AI21" s="29">
        <f>'25.Spieltag'!AK21</f>
        <v>14</v>
      </c>
      <c r="AJ21" s="24">
        <f t="shared" si="14"/>
        <v>990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945</v>
      </c>
      <c r="AI22" s="29">
        <f>'25.Spieltag'!AK22</f>
        <v>14</v>
      </c>
      <c r="AJ22" s="24">
        <f t="shared" si="14"/>
        <v>990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945</v>
      </c>
      <c r="AI23" s="29">
        <f>'25.Spieltag'!AK23</f>
        <v>14</v>
      </c>
      <c r="AJ23" s="24">
        <f t="shared" si="14"/>
        <v>990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945</v>
      </c>
      <c r="AI24" s="29">
        <f>'25.Spieltag'!AK24</f>
        <v>14</v>
      </c>
      <c r="AJ24" s="24">
        <f t="shared" si="14"/>
        <v>990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945</v>
      </c>
      <c r="AI25" s="29">
        <f>'25.Spieltag'!AK25</f>
        <v>14</v>
      </c>
      <c r="AJ25" s="24">
        <f t="shared" si="14"/>
        <v>990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945</v>
      </c>
      <c r="AI26" s="29">
        <f>'25.Spieltag'!AK26</f>
        <v>14</v>
      </c>
      <c r="AJ26" s="24">
        <f t="shared" ref="AJ26" si="17">AG26+AH26</f>
        <v>990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945</v>
      </c>
      <c r="AI27" s="29">
        <f>'25.Spieltag'!AK27</f>
        <v>14</v>
      </c>
      <c r="AJ27" s="24">
        <f t="shared" ref="AJ27" si="20">AG27+AH27</f>
        <v>990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74" rank="3"/>
  </conditionalFormatting>
  <conditionalFormatting sqref="AI8:AI26">
    <cfRule type="colorScale" priority="12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4" rank="3"/>
  </conditionalFormatting>
  <conditionalFormatting sqref="B8:B27">
    <cfRule type="expression" dxfId="35" priority="3">
      <formula>($AG8&gt;40)</formula>
    </cfRule>
  </conditionalFormatting>
  <conditionalFormatting sqref="O3 X3 AA3 I3 R1 F3 C3:C4 I1 X1 U1 AA1 C1 C6 O1 R3 L1 U3">
    <cfRule type="cellIs" dxfId="3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41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1036</v>
      </c>
      <c r="AI8" s="29">
        <f>'26.Spieltag'!AK8</f>
        <v>1</v>
      </c>
      <c r="AJ8" s="24">
        <f t="shared" ref="AJ8" si="8">AG8+AH8</f>
        <v>1081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1028</v>
      </c>
      <c r="AI9" s="29">
        <f>'26.Spieltag'!AK9</f>
        <v>2</v>
      </c>
      <c r="AJ9" s="24">
        <f t="shared" ref="AJ9:AJ25" si="14">AG9+AH9</f>
        <v>1073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1027</v>
      </c>
      <c r="AI10" s="29">
        <f>'26.Spieltag'!AK10</f>
        <v>3</v>
      </c>
      <c r="AJ10" s="24">
        <f t="shared" si="14"/>
        <v>1072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1020</v>
      </c>
      <c r="AI11" s="29">
        <f>'26.Spieltag'!AK11</f>
        <v>4</v>
      </c>
      <c r="AJ11" s="24">
        <f t="shared" si="14"/>
        <v>1065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1020</v>
      </c>
      <c r="AI12" s="29">
        <f>'26.Spieltag'!AK12</f>
        <v>4</v>
      </c>
      <c r="AJ12" s="24">
        <f t="shared" si="14"/>
        <v>1065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1018</v>
      </c>
      <c r="AI13" s="29">
        <f>'26.Spieltag'!AK13</f>
        <v>6</v>
      </c>
      <c r="AJ13" s="24">
        <f t="shared" si="14"/>
        <v>1063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1015</v>
      </c>
      <c r="AI14" s="29">
        <f>'26.Spieltag'!AK14</f>
        <v>7</v>
      </c>
      <c r="AJ14" s="24">
        <f t="shared" si="14"/>
        <v>1060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1015</v>
      </c>
      <c r="AI15" s="29">
        <f>'26.Spieltag'!AK15</f>
        <v>7</v>
      </c>
      <c r="AJ15" s="24">
        <f t="shared" si="14"/>
        <v>1060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1015</v>
      </c>
      <c r="AI16" s="29">
        <f>'26.Spieltag'!AK16</f>
        <v>7</v>
      </c>
      <c r="AJ16" s="24">
        <f t="shared" si="14"/>
        <v>1060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1015</v>
      </c>
      <c r="AI17" s="29">
        <f>'26.Spieltag'!AK17</f>
        <v>7</v>
      </c>
      <c r="AJ17" s="24">
        <f t="shared" si="14"/>
        <v>1060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1014</v>
      </c>
      <c r="AI18" s="29">
        <f>'26.Spieltag'!AK18</f>
        <v>11</v>
      </c>
      <c r="AJ18" s="24">
        <f t="shared" si="14"/>
        <v>1059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1012</v>
      </c>
      <c r="AI19" s="29">
        <f>'26.Spieltag'!AK19</f>
        <v>12</v>
      </c>
      <c r="AJ19" s="24">
        <f t="shared" si="14"/>
        <v>1057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1001</v>
      </c>
      <c r="AI20" s="29">
        <f>'26.Spieltag'!AK20</f>
        <v>13</v>
      </c>
      <c r="AJ20" s="24">
        <f t="shared" si="14"/>
        <v>1046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990</v>
      </c>
      <c r="AI21" s="29">
        <f>'26.Spieltag'!AK21</f>
        <v>14</v>
      </c>
      <c r="AJ21" s="24">
        <f t="shared" si="14"/>
        <v>1035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990</v>
      </c>
      <c r="AI22" s="29">
        <f>'26.Spieltag'!AK22</f>
        <v>14</v>
      </c>
      <c r="AJ22" s="24">
        <f t="shared" si="14"/>
        <v>1035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990</v>
      </c>
      <c r="AI23" s="29">
        <f>'26.Spieltag'!AK23</f>
        <v>14</v>
      </c>
      <c r="AJ23" s="24">
        <f t="shared" si="14"/>
        <v>1035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990</v>
      </c>
      <c r="AI24" s="29">
        <f>'26.Spieltag'!AK24</f>
        <v>14</v>
      </c>
      <c r="AJ24" s="24">
        <f t="shared" si="14"/>
        <v>1035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990</v>
      </c>
      <c r="AI25" s="29">
        <f>'26.Spieltag'!AK25</f>
        <v>14</v>
      </c>
      <c r="AJ25" s="24">
        <f t="shared" si="14"/>
        <v>1035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990</v>
      </c>
      <c r="AI26" s="29">
        <f>'26.Spieltag'!AK26</f>
        <v>14</v>
      </c>
      <c r="AJ26" s="24">
        <f t="shared" ref="AJ26" si="17">AG26+AH26</f>
        <v>1035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990</v>
      </c>
      <c r="AI27" s="29">
        <f>'26.Spieltag'!AK27</f>
        <v>14</v>
      </c>
      <c r="AJ27" s="24">
        <f t="shared" ref="AJ27" si="20">AG27+AH27</f>
        <v>1035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60" rank="3"/>
  </conditionalFormatting>
  <conditionalFormatting sqref="AI8:AI26">
    <cfRule type="colorScale" priority="11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2" priority="4" rank="3"/>
  </conditionalFormatting>
  <conditionalFormatting sqref="B8:B27">
    <cfRule type="expression" dxfId="31" priority="3">
      <formula>($AG8&gt;40)</formula>
    </cfRule>
  </conditionalFormatting>
  <conditionalFormatting sqref="O3 X3 AA3 I3 R1 F3 C3:C4 I1 X1 U1 AA1 C1 C6 O1 R3 L1 U3">
    <cfRule type="cellIs" dxfId="30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1081</v>
      </c>
      <c r="AI8" s="29">
        <f>'27.Spieltag'!AK8</f>
        <v>1</v>
      </c>
      <c r="AJ8" s="24">
        <f t="shared" ref="AJ8" si="8">AG8+AH8</f>
        <v>1126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1073</v>
      </c>
      <c r="AI9" s="29">
        <f>'27.Spieltag'!AK9</f>
        <v>2</v>
      </c>
      <c r="AJ9" s="24">
        <f t="shared" ref="AJ9:AJ25" si="14">AG9+AH9</f>
        <v>1118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1072</v>
      </c>
      <c r="AI10" s="29">
        <f>'27.Spieltag'!AK10</f>
        <v>3</v>
      </c>
      <c r="AJ10" s="24">
        <f t="shared" si="14"/>
        <v>1117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1065</v>
      </c>
      <c r="AI11" s="29">
        <f>'27.Spieltag'!AK11</f>
        <v>4</v>
      </c>
      <c r="AJ11" s="24">
        <f t="shared" si="14"/>
        <v>1110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1065</v>
      </c>
      <c r="AI12" s="29">
        <f>'27.Spieltag'!AK12</f>
        <v>4</v>
      </c>
      <c r="AJ12" s="24">
        <f t="shared" si="14"/>
        <v>1110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1063</v>
      </c>
      <c r="AI13" s="29">
        <f>'27.Spieltag'!AK13</f>
        <v>6</v>
      </c>
      <c r="AJ13" s="24">
        <f t="shared" si="14"/>
        <v>1108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1060</v>
      </c>
      <c r="AI14" s="29">
        <f>'27.Spieltag'!AK14</f>
        <v>7</v>
      </c>
      <c r="AJ14" s="24">
        <f t="shared" si="14"/>
        <v>1105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1060</v>
      </c>
      <c r="AI15" s="29">
        <f>'27.Spieltag'!AK15</f>
        <v>7</v>
      </c>
      <c r="AJ15" s="24">
        <f t="shared" si="14"/>
        <v>1105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1060</v>
      </c>
      <c r="AI16" s="29">
        <f>'27.Spieltag'!AK16</f>
        <v>7</v>
      </c>
      <c r="AJ16" s="24">
        <f t="shared" si="14"/>
        <v>1105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1060</v>
      </c>
      <c r="AI17" s="29">
        <f>'27.Spieltag'!AK17</f>
        <v>7</v>
      </c>
      <c r="AJ17" s="24">
        <f t="shared" si="14"/>
        <v>1105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1059</v>
      </c>
      <c r="AI18" s="29">
        <f>'27.Spieltag'!AK18</f>
        <v>11</v>
      </c>
      <c r="AJ18" s="24">
        <f t="shared" si="14"/>
        <v>1104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1057</v>
      </c>
      <c r="AI19" s="29">
        <f>'27.Spieltag'!AK19</f>
        <v>12</v>
      </c>
      <c r="AJ19" s="24">
        <f t="shared" si="14"/>
        <v>1102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1046</v>
      </c>
      <c r="AI20" s="29">
        <f>'27.Spieltag'!AK20</f>
        <v>13</v>
      </c>
      <c r="AJ20" s="24">
        <f t="shared" si="14"/>
        <v>1091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1035</v>
      </c>
      <c r="AI21" s="29">
        <f>'27.Spieltag'!AK21</f>
        <v>14</v>
      </c>
      <c r="AJ21" s="24">
        <f t="shared" si="14"/>
        <v>1080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1035</v>
      </c>
      <c r="AI22" s="29">
        <f>'27.Spieltag'!AK22</f>
        <v>14</v>
      </c>
      <c r="AJ22" s="24">
        <f t="shared" si="14"/>
        <v>1080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1035</v>
      </c>
      <c r="AI23" s="29">
        <f>'27.Spieltag'!AK23</f>
        <v>14</v>
      </c>
      <c r="AJ23" s="24">
        <f t="shared" si="14"/>
        <v>1080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1035</v>
      </c>
      <c r="AI24" s="29">
        <f>'27.Spieltag'!AK24</f>
        <v>14</v>
      </c>
      <c r="AJ24" s="24">
        <f t="shared" si="14"/>
        <v>1080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1035</v>
      </c>
      <c r="AI25" s="29">
        <f>'27.Spieltag'!AK25</f>
        <v>14</v>
      </c>
      <c r="AJ25" s="24">
        <f t="shared" si="14"/>
        <v>1080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1035</v>
      </c>
      <c r="AI26" s="29">
        <f>'27.Spieltag'!AK26</f>
        <v>14</v>
      </c>
      <c r="AJ26" s="24">
        <f t="shared" ref="AJ26" si="17">AG26+AH26</f>
        <v>1080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1035</v>
      </c>
      <c r="AI27" s="29">
        <f>'27.Spieltag'!AK27</f>
        <v>14</v>
      </c>
      <c r="AJ27" s="24">
        <f t="shared" ref="AJ27" si="20">AG27+AH27</f>
        <v>1080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43" rank="3"/>
  </conditionalFormatting>
  <conditionalFormatting sqref="AI8:AI26">
    <cfRule type="colorScale" priority="11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8" priority="4" rank="3"/>
  </conditionalFormatting>
  <conditionalFormatting sqref="B8:B27">
    <cfRule type="expression" dxfId="27" priority="3">
      <formula>($AG8&gt;40)</formula>
    </cfRule>
  </conditionalFormatting>
  <conditionalFormatting sqref="O3 X3 AA3 I3 R1 F3 C3:C4 I1 X1 U1 AA1 C1 C6 O1 R3 L1 U3">
    <cfRule type="cellIs" dxfId="26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A3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1" ht="12">
      <c r="B2" s="16"/>
      <c r="AC2" s="32"/>
      <c r="AD2" s="68"/>
      <c r="AE2" s="70"/>
      <c r="AF2" s="70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1" ht="16.5" thickBot="1">
      <c r="A4" s="2" t="s">
        <v>43</v>
      </c>
      <c r="B4" s="16"/>
      <c r="C4" s="68" t="s">
        <v>60</v>
      </c>
      <c r="AD4" s="67"/>
      <c r="AE4" s="71"/>
      <c r="AF4" s="71"/>
      <c r="AK4" s="45"/>
    </row>
    <row r="5" spans="1:41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1126</v>
      </c>
      <c r="AI8" s="29">
        <f>'28.Spieltag'!AK8</f>
        <v>1</v>
      </c>
      <c r="AJ8" s="24">
        <f t="shared" ref="AJ8:AJ27" si="8">AG8+AH8</f>
        <v>1171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1118</v>
      </c>
      <c r="AI9" s="29">
        <f>'28.Spieltag'!AK9</f>
        <v>2</v>
      </c>
      <c r="AJ9" s="24">
        <f t="shared" si="8"/>
        <v>1163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1117</v>
      </c>
      <c r="AI10" s="29">
        <f>'28.Spieltag'!AK10</f>
        <v>3</v>
      </c>
      <c r="AJ10" s="24">
        <f t="shared" si="8"/>
        <v>1162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1110</v>
      </c>
      <c r="AI11" s="29">
        <f>'28.Spieltag'!AK11</f>
        <v>4</v>
      </c>
      <c r="AJ11" s="24">
        <f t="shared" si="8"/>
        <v>1155</v>
      </c>
      <c r="AK11" s="25">
        <f t="shared" si="9"/>
        <v>4</v>
      </c>
      <c r="AL11" s="1"/>
    </row>
    <row r="12" spans="1:41" ht="24.95" customHeight="1" thickBot="1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1110</v>
      </c>
      <c r="AI12" s="29">
        <f>'28.Spieltag'!AK12</f>
        <v>4</v>
      </c>
      <c r="AJ12" s="24">
        <f t="shared" si="8"/>
        <v>1155</v>
      </c>
      <c r="AK12" s="25">
        <f t="shared" si="9"/>
        <v>4</v>
      </c>
      <c r="AL12" s="1"/>
    </row>
    <row r="13" spans="1:41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1108</v>
      </c>
      <c r="AI13" s="29">
        <f>'28.Spieltag'!AK13</f>
        <v>6</v>
      </c>
      <c r="AJ13" s="24">
        <f t="shared" si="8"/>
        <v>1153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1105</v>
      </c>
      <c r="AI14" s="29">
        <f>'28.Spieltag'!AK14</f>
        <v>7</v>
      </c>
      <c r="AJ14" s="24">
        <f t="shared" si="8"/>
        <v>1150</v>
      </c>
      <c r="AK14" s="25">
        <f t="shared" si="9"/>
        <v>7</v>
      </c>
      <c r="AL14" s="1"/>
    </row>
    <row r="15" spans="1:41" ht="24.95" customHeight="1" thickBot="1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1105</v>
      </c>
      <c r="AI15" s="29">
        <f>'28.Spieltag'!AK15</f>
        <v>7</v>
      </c>
      <c r="AJ15" s="24">
        <f t="shared" si="8"/>
        <v>1150</v>
      </c>
      <c r="AK15" s="25">
        <f t="shared" si="9"/>
        <v>7</v>
      </c>
      <c r="AL15" s="1"/>
    </row>
    <row r="16" spans="1:41" ht="24.95" customHeight="1" thickBot="1">
      <c r="A16" s="29">
        <f t="shared" si="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1105</v>
      </c>
      <c r="AI16" s="29">
        <f>'28.Spieltag'!AK16</f>
        <v>7</v>
      </c>
      <c r="AJ16" s="24">
        <f t="shared" si="8"/>
        <v>1150</v>
      </c>
      <c r="AK16" s="25">
        <f t="shared" si="9"/>
        <v>7</v>
      </c>
      <c r="AL16" s="1"/>
    </row>
    <row r="17" spans="1:38" ht="24.95" customHeight="1" thickBot="1">
      <c r="A17" s="29">
        <f t="shared" si="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1105</v>
      </c>
      <c r="AI17" s="29">
        <f>'28.Spieltag'!AK17</f>
        <v>7</v>
      </c>
      <c r="AJ17" s="24">
        <f t="shared" si="8"/>
        <v>1150</v>
      </c>
      <c r="AK17" s="25">
        <f t="shared" si="9"/>
        <v>7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1104</v>
      </c>
      <c r="AI18" s="29">
        <f>'28.Spieltag'!AK18</f>
        <v>11</v>
      </c>
      <c r="AJ18" s="24">
        <f t="shared" si="8"/>
        <v>1149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1102</v>
      </c>
      <c r="AI19" s="29">
        <f>'28.Spieltag'!AK19</f>
        <v>12</v>
      </c>
      <c r="AJ19" s="24">
        <f t="shared" si="8"/>
        <v>1147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1091</v>
      </c>
      <c r="AI20" s="29">
        <f>'28.Spieltag'!AK20</f>
        <v>13</v>
      </c>
      <c r="AJ20" s="24">
        <f t="shared" si="8"/>
        <v>1136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1080</v>
      </c>
      <c r="AI21" s="29">
        <f>'28.Spieltag'!AK21</f>
        <v>14</v>
      </c>
      <c r="AJ21" s="24">
        <f t="shared" si="8"/>
        <v>1125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1080</v>
      </c>
      <c r="AI22" s="29">
        <f>'28.Spieltag'!AK22</f>
        <v>14</v>
      </c>
      <c r="AJ22" s="24">
        <f t="shared" si="8"/>
        <v>1125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1080</v>
      </c>
      <c r="AI23" s="29">
        <f>'28.Spieltag'!AK23</f>
        <v>14</v>
      </c>
      <c r="AJ23" s="24">
        <f t="shared" si="8"/>
        <v>1125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1080</v>
      </c>
      <c r="AI24" s="29">
        <f>'28.Spieltag'!AK24</f>
        <v>14</v>
      </c>
      <c r="AJ24" s="24">
        <f t="shared" si="8"/>
        <v>1125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1080</v>
      </c>
      <c r="AI25" s="29">
        <f>'28.Spieltag'!AK25</f>
        <v>14</v>
      </c>
      <c r="AJ25" s="24">
        <f t="shared" si="8"/>
        <v>1125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1080</v>
      </c>
      <c r="AI26" s="29">
        <f>'28.Spieltag'!AK26</f>
        <v>14</v>
      </c>
      <c r="AJ26" s="24">
        <f t="shared" si="8"/>
        <v>1125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1080</v>
      </c>
      <c r="AI27" s="29">
        <f>'28.Spieltag'!AK27</f>
        <v>14</v>
      </c>
      <c r="AJ27" s="24">
        <f t="shared" si="8"/>
        <v>1125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28" rank="3"/>
  </conditionalFormatting>
  <conditionalFormatting sqref="AI8:AI26">
    <cfRule type="colorScale" priority="11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4" rank="3"/>
  </conditionalFormatting>
  <conditionalFormatting sqref="B8:B27">
    <cfRule type="expression" dxfId="23" priority="3">
      <formula>($AG8&gt;40)</formula>
    </cfRule>
  </conditionalFormatting>
  <conditionalFormatting sqref="O3 X3 AA3 I3 R1 F3 C3:C4 I1 X1 U1 AA1 C1 C6 O1 R3 L1 U3">
    <cfRule type="cellIs" dxfId="22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A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16"/>
      <c r="AE1" s="82"/>
      <c r="AF1" s="82"/>
      <c r="AK1" s="32"/>
    </row>
    <row r="2" spans="1:41" ht="12">
      <c r="B2" s="16"/>
      <c r="AC2" s="32"/>
      <c r="AD2" s="16"/>
      <c r="AE2" s="83"/>
      <c r="AF2" s="83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16"/>
      <c r="AE3" s="82"/>
      <c r="AF3" s="82"/>
    </row>
    <row r="4" spans="1:41" ht="16.5" thickBot="1">
      <c r="A4" s="2" t="s">
        <v>44</v>
      </c>
      <c r="B4" s="16"/>
      <c r="C4" s="68" t="s">
        <v>60</v>
      </c>
      <c r="AE4" s="84"/>
      <c r="AF4" s="84"/>
      <c r="AK4" s="45"/>
    </row>
    <row r="5" spans="1:41" ht="13.5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1126</v>
      </c>
      <c r="AI8" s="29">
        <f>'29.Spieltag'!AK8</f>
        <v>1</v>
      </c>
      <c r="AJ8" s="24">
        <f t="shared" ref="AJ8:AJ27" si="8">AG8+AH8</f>
        <v>1171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1118</v>
      </c>
      <c r="AI9" s="29">
        <f>'29.Spieltag'!AK9</f>
        <v>2</v>
      </c>
      <c r="AJ9" s="24">
        <f t="shared" si="8"/>
        <v>1163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1117</v>
      </c>
      <c r="AI10" s="29">
        <f>'29.Spieltag'!AK10</f>
        <v>3</v>
      </c>
      <c r="AJ10" s="24">
        <f t="shared" si="8"/>
        <v>1162</v>
      </c>
      <c r="AK10" s="25">
        <f t="shared" si="9"/>
        <v>3</v>
      </c>
      <c r="AL10" s="85"/>
    </row>
    <row r="11" spans="1:41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1110</v>
      </c>
      <c r="AI11" s="29">
        <f>'29.Spieltag'!AK11</f>
        <v>4</v>
      </c>
      <c r="AJ11" s="24">
        <f t="shared" si="8"/>
        <v>1155</v>
      </c>
      <c r="AK11" s="25">
        <f t="shared" si="9"/>
        <v>4</v>
      </c>
      <c r="AL11" s="1"/>
    </row>
    <row r="12" spans="1:41" ht="24.95" customHeight="1" thickBot="1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1110</v>
      </c>
      <c r="AI12" s="29">
        <f>'29.Spieltag'!AK12</f>
        <v>4</v>
      </c>
      <c r="AJ12" s="24">
        <f t="shared" si="8"/>
        <v>1155</v>
      </c>
      <c r="AK12" s="25">
        <f t="shared" si="9"/>
        <v>4</v>
      </c>
      <c r="AL12" s="1"/>
    </row>
    <row r="13" spans="1:41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1108</v>
      </c>
      <c r="AI13" s="29">
        <f>'29.Spieltag'!AK13</f>
        <v>6</v>
      </c>
      <c r="AJ13" s="24">
        <f t="shared" si="8"/>
        <v>1153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1105</v>
      </c>
      <c r="AI14" s="29">
        <f>'29.Spieltag'!AK14</f>
        <v>7</v>
      </c>
      <c r="AJ14" s="24">
        <f t="shared" si="8"/>
        <v>1150</v>
      </c>
      <c r="AK14" s="25">
        <f t="shared" si="9"/>
        <v>7</v>
      </c>
      <c r="AL14" s="1"/>
    </row>
    <row r="15" spans="1:41" ht="24.95" customHeight="1" thickBot="1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1105</v>
      </c>
      <c r="AI15" s="29">
        <f>'29.Spieltag'!AK15</f>
        <v>7</v>
      </c>
      <c r="AJ15" s="24">
        <f t="shared" si="8"/>
        <v>1150</v>
      </c>
      <c r="AK15" s="25">
        <f t="shared" si="9"/>
        <v>7</v>
      </c>
      <c r="AL15" s="1"/>
    </row>
    <row r="16" spans="1:41" ht="24.95" customHeight="1" thickBot="1">
      <c r="A16" s="29">
        <f t="shared" si="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1105</v>
      </c>
      <c r="AI16" s="29">
        <f>'29.Spieltag'!AK16</f>
        <v>7</v>
      </c>
      <c r="AJ16" s="24">
        <f t="shared" si="8"/>
        <v>1150</v>
      </c>
      <c r="AK16" s="25">
        <f t="shared" si="9"/>
        <v>7</v>
      </c>
      <c r="AL16" s="1"/>
    </row>
    <row r="17" spans="1:38" ht="24.95" customHeight="1" thickBot="1">
      <c r="A17" s="29">
        <f t="shared" si="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1105</v>
      </c>
      <c r="AI17" s="29">
        <f>'29.Spieltag'!AK17</f>
        <v>7</v>
      </c>
      <c r="AJ17" s="24">
        <f t="shared" si="8"/>
        <v>1150</v>
      </c>
      <c r="AK17" s="25">
        <f t="shared" si="9"/>
        <v>7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1104</v>
      </c>
      <c r="AI18" s="29">
        <f>'29.Spieltag'!AK18</f>
        <v>11</v>
      </c>
      <c r="AJ18" s="24">
        <f t="shared" si="8"/>
        <v>1149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1102</v>
      </c>
      <c r="AI19" s="29">
        <f>'29.Spieltag'!AK19</f>
        <v>12</v>
      </c>
      <c r="AJ19" s="24">
        <f t="shared" si="8"/>
        <v>1147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1091</v>
      </c>
      <c r="AI20" s="29">
        <f>'29.Spieltag'!AK20</f>
        <v>13</v>
      </c>
      <c r="AJ20" s="24">
        <f t="shared" si="8"/>
        <v>1136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1080</v>
      </c>
      <c r="AI21" s="29">
        <f>'29.Spieltag'!AK21</f>
        <v>14</v>
      </c>
      <c r="AJ21" s="24">
        <f t="shared" si="8"/>
        <v>1125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1080</v>
      </c>
      <c r="AI22" s="29">
        <f>'29.Spieltag'!AK22</f>
        <v>14</v>
      </c>
      <c r="AJ22" s="24">
        <f t="shared" si="8"/>
        <v>1125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1080</v>
      </c>
      <c r="AI23" s="29">
        <f>'29.Spieltag'!AK23</f>
        <v>14</v>
      </c>
      <c r="AJ23" s="24">
        <f t="shared" si="8"/>
        <v>1125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1080</v>
      </c>
      <c r="AI24" s="29">
        <f>'29.Spieltag'!AK24</f>
        <v>14</v>
      </c>
      <c r="AJ24" s="24">
        <f t="shared" si="8"/>
        <v>1125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1080</v>
      </c>
      <c r="AI25" s="29">
        <f>'29.Spieltag'!AK25</f>
        <v>14</v>
      </c>
      <c r="AJ25" s="24">
        <f t="shared" si="8"/>
        <v>1125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1080</v>
      </c>
      <c r="AI26" s="29">
        <f>'29.Spieltag'!AK26</f>
        <v>14</v>
      </c>
      <c r="AJ26" s="24">
        <f t="shared" si="8"/>
        <v>1125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1080</v>
      </c>
      <c r="AI27" s="29">
        <f>'29.Spieltag'!AK27</f>
        <v>14</v>
      </c>
      <c r="AJ27" s="24">
        <f t="shared" si="8"/>
        <v>1125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2" rank="3"/>
  </conditionalFormatting>
  <conditionalFormatting sqref="AG1:AG1048576">
    <cfRule type="top10" dxfId="20" priority="5" rank="3"/>
  </conditionalFormatting>
  <conditionalFormatting sqref="AI8:AI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9" priority="3">
      <formula>($AG8&gt;40)</formula>
    </cfRule>
  </conditionalFormatting>
  <conditionalFormatting sqref="O3 X3 AA3 I3 R1 F3 C3:C4 I1 X1 U1 AA1 C1 C6 O1 R3 L1 U3">
    <cfRule type="cellIs" dxfId="1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topLeftCell="A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1171</v>
      </c>
      <c r="AI8" s="29">
        <f>'30.Spieltag'!AK8</f>
        <v>1</v>
      </c>
      <c r="AJ8" s="24">
        <f t="shared" ref="AJ8" si="8">AG8+AH8</f>
        <v>1216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1163</v>
      </c>
      <c r="AI9" s="29">
        <f>'30.Spieltag'!AK9</f>
        <v>2</v>
      </c>
      <c r="AJ9" s="24">
        <f t="shared" ref="AJ9:AJ25" si="14">AG9+AH9</f>
        <v>1208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1162</v>
      </c>
      <c r="AI10" s="29">
        <f>'30.Spieltag'!AK10</f>
        <v>3</v>
      </c>
      <c r="AJ10" s="24">
        <f t="shared" si="14"/>
        <v>1207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1155</v>
      </c>
      <c r="AI11" s="29">
        <f>'30.Spieltag'!AK11</f>
        <v>4</v>
      </c>
      <c r="AJ11" s="24">
        <f t="shared" si="14"/>
        <v>1200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1155</v>
      </c>
      <c r="AI12" s="29">
        <f>'30.Spieltag'!AK12</f>
        <v>4</v>
      </c>
      <c r="AJ12" s="24">
        <f t="shared" si="14"/>
        <v>1200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1153</v>
      </c>
      <c r="AI13" s="29">
        <f>'30.Spieltag'!AK13</f>
        <v>6</v>
      </c>
      <c r="AJ13" s="24">
        <f t="shared" si="14"/>
        <v>1198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1150</v>
      </c>
      <c r="AI14" s="29">
        <f>'30.Spieltag'!AK14</f>
        <v>7</v>
      </c>
      <c r="AJ14" s="24">
        <f t="shared" si="14"/>
        <v>1195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1150</v>
      </c>
      <c r="AI15" s="29">
        <f>'30.Spieltag'!AK15</f>
        <v>7</v>
      </c>
      <c r="AJ15" s="24">
        <f t="shared" si="14"/>
        <v>1195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1150</v>
      </c>
      <c r="AI16" s="29">
        <f>'30.Spieltag'!AK16</f>
        <v>7</v>
      </c>
      <c r="AJ16" s="24">
        <f t="shared" si="14"/>
        <v>1195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1150</v>
      </c>
      <c r="AI17" s="29">
        <f>'30.Spieltag'!AK17</f>
        <v>7</v>
      </c>
      <c r="AJ17" s="24">
        <f t="shared" si="14"/>
        <v>1195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1149</v>
      </c>
      <c r="AI18" s="29">
        <f>'30.Spieltag'!AK18</f>
        <v>11</v>
      </c>
      <c r="AJ18" s="24">
        <f t="shared" si="14"/>
        <v>1194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1147</v>
      </c>
      <c r="AI19" s="29">
        <f>'30.Spieltag'!AK19</f>
        <v>12</v>
      </c>
      <c r="AJ19" s="24">
        <f t="shared" si="14"/>
        <v>1192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1136</v>
      </c>
      <c r="AI20" s="29">
        <f>'30.Spieltag'!AK20</f>
        <v>13</v>
      </c>
      <c r="AJ20" s="24">
        <f t="shared" si="14"/>
        <v>1181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1125</v>
      </c>
      <c r="AI21" s="29">
        <f>'30.Spieltag'!AK21</f>
        <v>14</v>
      </c>
      <c r="AJ21" s="24">
        <f t="shared" si="14"/>
        <v>1170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1125</v>
      </c>
      <c r="AI22" s="29">
        <f>'30.Spieltag'!AK22</f>
        <v>14</v>
      </c>
      <c r="AJ22" s="24">
        <f t="shared" si="14"/>
        <v>1170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1125</v>
      </c>
      <c r="AI23" s="29">
        <f>'30.Spieltag'!AK23</f>
        <v>14</v>
      </c>
      <c r="AJ23" s="24">
        <f t="shared" si="14"/>
        <v>1170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1125</v>
      </c>
      <c r="AI24" s="29">
        <f>'30.Spieltag'!AK24</f>
        <v>14</v>
      </c>
      <c r="AJ24" s="24">
        <f t="shared" si="14"/>
        <v>1170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1125</v>
      </c>
      <c r="AI25" s="29">
        <f>'30.Spieltag'!AK25</f>
        <v>14</v>
      </c>
      <c r="AJ25" s="24">
        <f t="shared" si="14"/>
        <v>1170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1125</v>
      </c>
      <c r="AI26" s="29">
        <f>'30.Spieltag'!AK26</f>
        <v>14</v>
      </c>
      <c r="AJ26" s="24">
        <f t="shared" ref="AJ26" si="17">AG26+AH26</f>
        <v>1170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1125</v>
      </c>
      <c r="AI27" s="29">
        <f>'30.Spieltag'!AK27</f>
        <v>14</v>
      </c>
      <c r="AJ27" s="24">
        <f t="shared" ref="AJ27" si="20">AG27+AH27</f>
        <v>1170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8" rank="3"/>
  </conditionalFormatting>
  <conditionalFormatting sqref="AI8:AI26">
    <cfRule type="colorScale" priority="11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4" rank="3"/>
  </conditionalFormatting>
  <conditionalFormatting sqref="B8:B27">
    <cfRule type="expression" dxfId="15" priority="3">
      <formula>($AG8&gt;40)</formula>
    </cfRule>
  </conditionalFormatting>
  <conditionalFormatting sqref="O3 X3 AA3 I3 R1 F3 C3:C4 I1 X1 U1 AA1 C1 C6 O1 R3 L1 U3">
    <cfRule type="cellIs" dxfId="1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46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1216</v>
      </c>
      <c r="AI8" s="29">
        <f>'31.Spieltag'!AK8</f>
        <v>1</v>
      </c>
      <c r="AJ8" s="24">
        <f t="shared" ref="AJ8" si="8">AG8+AH8</f>
        <v>1261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1208</v>
      </c>
      <c r="AI9" s="29">
        <f>'31.Spieltag'!AK9</f>
        <v>2</v>
      </c>
      <c r="AJ9" s="24">
        <f t="shared" ref="AJ9:AJ25" si="14">AG9+AH9</f>
        <v>1253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1207</v>
      </c>
      <c r="AI10" s="29">
        <f>'31.Spieltag'!AK10</f>
        <v>3</v>
      </c>
      <c r="AJ10" s="24">
        <f t="shared" si="14"/>
        <v>1252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1200</v>
      </c>
      <c r="AI11" s="29">
        <f>'31.Spieltag'!AK11</f>
        <v>4</v>
      </c>
      <c r="AJ11" s="24">
        <f t="shared" si="14"/>
        <v>1245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1200</v>
      </c>
      <c r="AI12" s="29">
        <f>'31.Spieltag'!AK12</f>
        <v>4</v>
      </c>
      <c r="AJ12" s="24">
        <f t="shared" si="14"/>
        <v>1245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1198</v>
      </c>
      <c r="AI13" s="29">
        <f>'31.Spieltag'!AK13</f>
        <v>6</v>
      </c>
      <c r="AJ13" s="24">
        <f t="shared" si="14"/>
        <v>1243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1195</v>
      </c>
      <c r="AI14" s="29">
        <f>'31.Spieltag'!AK14</f>
        <v>7</v>
      </c>
      <c r="AJ14" s="24">
        <f t="shared" si="14"/>
        <v>1240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1195</v>
      </c>
      <c r="AI15" s="29">
        <f>'31.Spieltag'!AK15</f>
        <v>7</v>
      </c>
      <c r="AJ15" s="24">
        <f t="shared" si="14"/>
        <v>1240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1195</v>
      </c>
      <c r="AI16" s="29">
        <f>'31.Spieltag'!AK16</f>
        <v>7</v>
      </c>
      <c r="AJ16" s="24">
        <f t="shared" si="14"/>
        <v>1240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1195</v>
      </c>
      <c r="AI17" s="29">
        <f>'31.Spieltag'!AK17</f>
        <v>7</v>
      </c>
      <c r="AJ17" s="24">
        <f t="shared" si="14"/>
        <v>1240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1194</v>
      </c>
      <c r="AI18" s="29">
        <f>'31.Spieltag'!AK18</f>
        <v>11</v>
      </c>
      <c r="AJ18" s="24">
        <f t="shared" si="14"/>
        <v>1239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1192</v>
      </c>
      <c r="AI19" s="29">
        <f>'31.Spieltag'!AK19</f>
        <v>12</v>
      </c>
      <c r="AJ19" s="24">
        <f t="shared" si="14"/>
        <v>1237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1181</v>
      </c>
      <c r="AI20" s="29">
        <f>'31.Spieltag'!AK20</f>
        <v>13</v>
      </c>
      <c r="AJ20" s="24">
        <f t="shared" si="14"/>
        <v>1226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1170</v>
      </c>
      <c r="AI21" s="29">
        <f>'31.Spieltag'!AK21</f>
        <v>14</v>
      </c>
      <c r="AJ21" s="24">
        <f t="shared" si="14"/>
        <v>1215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1170</v>
      </c>
      <c r="AI22" s="29">
        <f>'31.Spieltag'!AK22</f>
        <v>14</v>
      </c>
      <c r="AJ22" s="24">
        <f t="shared" si="14"/>
        <v>1215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1170</v>
      </c>
      <c r="AI23" s="29">
        <f>'31.Spieltag'!AK23</f>
        <v>14</v>
      </c>
      <c r="AJ23" s="24">
        <f t="shared" si="14"/>
        <v>1215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1170</v>
      </c>
      <c r="AI24" s="29">
        <f>'31.Spieltag'!AK24</f>
        <v>14</v>
      </c>
      <c r="AJ24" s="24">
        <f t="shared" si="14"/>
        <v>1215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1170</v>
      </c>
      <c r="AI25" s="29">
        <f>'31.Spieltag'!AK25</f>
        <v>14</v>
      </c>
      <c r="AJ25" s="24">
        <f t="shared" si="14"/>
        <v>1215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1170</v>
      </c>
      <c r="AI26" s="29">
        <f>'31.Spieltag'!AK26</f>
        <v>14</v>
      </c>
      <c r="AJ26" s="24">
        <f t="shared" ref="AJ26" si="17">AG26+AH26</f>
        <v>1215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1170</v>
      </c>
      <c r="AI27" s="29">
        <f>'31.Spieltag'!AK27</f>
        <v>14</v>
      </c>
      <c r="AJ27" s="24">
        <f t="shared" ref="AJ27" si="20">AG27+AH27</f>
        <v>1215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83" rank="3"/>
  </conditionalFormatting>
  <conditionalFormatting sqref="AI8:AI26">
    <cfRule type="colorScale" priority="11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4" rank="3"/>
  </conditionalFormatting>
  <conditionalFormatting sqref="B8:B27">
    <cfRule type="expression" dxfId="11" priority="3">
      <formula>($AG8&gt;40)</formula>
    </cfRule>
  </conditionalFormatting>
  <conditionalFormatting sqref="O3 X3 AA3 I3 R1 F3 C3:C4 I1 X1 U1 AA1 C1 C6 O1 R3 L1 U3">
    <cfRule type="cellIs" dxfId="1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7"/>
      <c r="AE3" s="69"/>
      <c r="AF3" s="69"/>
    </row>
    <row r="4" spans="1:42" ht="16.5" thickBot="1">
      <c r="A4" s="2" t="s">
        <v>47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1261</v>
      </c>
      <c r="AI8" s="29">
        <f>'32.Spieltag'!AK8</f>
        <v>1</v>
      </c>
      <c r="AJ8" s="24">
        <f t="shared" ref="AJ8" si="8">AG8+AH8</f>
        <v>1306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1253</v>
      </c>
      <c r="AI9" s="29">
        <f>'32.Spieltag'!AK9</f>
        <v>2</v>
      </c>
      <c r="AJ9" s="24">
        <f t="shared" ref="AJ9:AJ25" si="14">AG9+AH9</f>
        <v>1298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1252</v>
      </c>
      <c r="AI10" s="29">
        <f>'32.Spieltag'!AK10</f>
        <v>3</v>
      </c>
      <c r="AJ10" s="24">
        <f t="shared" si="14"/>
        <v>1297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1245</v>
      </c>
      <c r="AI11" s="29">
        <f>'32.Spieltag'!AK11</f>
        <v>4</v>
      </c>
      <c r="AJ11" s="24">
        <f t="shared" si="14"/>
        <v>1290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1245</v>
      </c>
      <c r="AI12" s="29">
        <f>'32.Spieltag'!AK12</f>
        <v>4</v>
      </c>
      <c r="AJ12" s="24">
        <f t="shared" si="14"/>
        <v>1290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1243</v>
      </c>
      <c r="AI13" s="29">
        <f>'32.Spieltag'!AK13</f>
        <v>6</v>
      </c>
      <c r="AJ13" s="24">
        <f t="shared" si="14"/>
        <v>1288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1240</v>
      </c>
      <c r="AI14" s="29">
        <f>'32.Spieltag'!AK14</f>
        <v>7</v>
      </c>
      <c r="AJ14" s="24">
        <f t="shared" si="14"/>
        <v>1285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1240</v>
      </c>
      <c r="AI15" s="29">
        <f>'32.Spieltag'!AK15</f>
        <v>7</v>
      </c>
      <c r="AJ15" s="24">
        <f t="shared" si="14"/>
        <v>1285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1240</v>
      </c>
      <c r="AI16" s="29">
        <f>'32.Spieltag'!AK16</f>
        <v>7</v>
      </c>
      <c r="AJ16" s="24">
        <f t="shared" si="14"/>
        <v>1285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1240</v>
      </c>
      <c r="AI17" s="29">
        <f>'32.Spieltag'!AK17</f>
        <v>7</v>
      </c>
      <c r="AJ17" s="24">
        <f t="shared" si="14"/>
        <v>1285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1239</v>
      </c>
      <c r="AI18" s="29">
        <f>'32.Spieltag'!AK18</f>
        <v>11</v>
      </c>
      <c r="AJ18" s="24">
        <f t="shared" si="14"/>
        <v>1284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1237</v>
      </c>
      <c r="AI19" s="29">
        <f>'32.Spieltag'!AK19</f>
        <v>12</v>
      </c>
      <c r="AJ19" s="24">
        <f t="shared" si="14"/>
        <v>1282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1226</v>
      </c>
      <c r="AI20" s="29">
        <f>'32.Spieltag'!AK20</f>
        <v>13</v>
      </c>
      <c r="AJ20" s="24">
        <f t="shared" si="14"/>
        <v>1271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1215</v>
      </c>
      <c r="AI21" s="29">
        <f>'32.Spieltag'!AK21</f>
        <v>14</v>
      </c>
      <c r="AJ21" s="24">
        <f t="shared" si="14"/>
        <v>1260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1215</v>
      </c>
      <c r="AI22" s="29">
        <f>'32.Spieltag'!AK22</f>
        <v>14</v>
      </c>
      <c r="AJ22" s="24">
        <f t="shared" si="14"/>
        <v>1260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1215</v>
      </c>
      <c r="AI23" s="29">
        <f>'32.Spieltag'!AK23</f>
        <v>14</v>
      </c>
      <c r="AJ23" s="24">
        <f t="shared" si="14"/>
        <v>1260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1215</v>
      </c>
      <c r="AI24" s="29">
        <f>'32.Spieltag'!AK24</f>
        <v>14</v>
      </c>
      <c r="AJ24" s="24">
        <f t="shared" si="14"/>
        <v>1260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1215</v>
      </c>
      <c r="AI25" s="29">
        <f>'32.Spieltag'!AK25</f>
        <v>14</v>
      </c>
      <c r="AJ25" s="24">
        <f t="shared" si="14"/>
        <v>1260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1215</v>
      </c>
      <c r="AI26" s="29">
        <f>'32.Spieltag'!AK26</f>
        <v>14</v>
      </c>
      <c r="AJ26" s="24">
        <f t="shared" ref="AJ26" si="16">AG26+AH26</f>
        <v>1260</v>
      </c>
      <c r="AK26" s="25">
        <f t="shared" si="9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1215</v>
      </c>
      <c r="AI27" s="29">
        <f>'32.Spieltag'!AK27</f>
        <v>14</v>
      </c>
      <c r="AJ27" s="24">
        <f t="shared" ref="AJ27" si="19">AG27+AH27</f>
        <v>1260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8" rank="3"/>
  </conditionalFormatting>
  <conditionalFormatting sqref="AI8:AI26">
    <cfRule type="colorScale" priority="11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4" rank="3"/>
  </conditionalFormatting>
  <conditionalFormatting sqref="B8:B27">
    <cfRule type="expression" dxfId="7" priority="3">
      <formula>($AG8&gt;40)</formula>
    </cfRule>
  </conditionalFormatting>
  <conditionalFormatting sqref="O3 X3 AA3 I3 R1 F3 C3:C4 I1 X1 U1 AA1 C1 C6 O1 R3 L1 U3">
    <cfRule type="cellIs" dxfId="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1306</v>
      </c>
      <c r="AI8" s="29">
        <f>'33.Spieltag'!AK8</f>
        <v>1</v>
      </c>
      <c r="AJ8" s="24">
        <f t="shared" ref="AJ8" si="8">AG8+AH8</f>
        <v>1351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1298</v>
      </c>
      <c r="AI9" s="29">
        <f>'33.Spieltag'!AK9</f>
        <v>2</v>
      </c>
      <c r="AJ9" s="24">
        <f t="shared" ref="AJ9:AJ25" si="14">AG9+AH9</f>
        <v>1343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1297</v>
      </c>
      <c r="AI10" s="29">
        <f>'33.Spieltag'!AK10</f>
        <v>3</v>
      </c>
      <c r="AJ10" s="24">
        <f t="shared" si="14"/>
        <v>1342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1290</v>
      </c>
      <c r="AI11" s="29">
        <f>'33.Spieltag'!AK11</f>
        <v>4</v>
      </c>
      <c r="AJ11" s="24">
        <f t="shared" si="14"/>
        <v>1335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1290</v>
      </c>
      <c r="AI12" s="29">
        <f>'33.Spieltag'!AK12</f>
        <v>4</v>
      </c>
      <c r="AJ12" s="24">
        <f t="shared" si="14"/>
        <v>1335</v>
      </c>
      <c r="AK12" s="25">
        <f t="shared" si="9"/>
        <v>4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1288</v>
      </c>
      <c r="AI13" s="29">
        <f>'33.Spieltag'!AK13</f>
        <v>6</v>
      </c>
      <c r="AJ13" s="24">
        <f t="shared" si="14"/>
        <v>1333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1285</v>
      </c>
      <c r="AI14" s="29">
        <f>'33.Spieltag'!AK14</f>
        <v>7</v>
      </c>
      <c r="AJ14" s="24">
        <f t="shared" si="14"/>
        <v>1330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1285</v>
      </c>
      <c r="AI15" s="29">
        <f>'33.Spieltag'!AK15</f>
        <v>7</v>
      </c>
      <c r="AJ15" s="24">
        <f t="shared" si="14"/>
        <v>1330</v>
      </c>
      <c r="AK15" s="25">
        <f t="shared" si="9"/>
        <v>7</v>
      </c>
      <c r="AL15" s="1"/>
    </row>
    <row r="16" spans="1:42" ht="24.95" customHeight="1" thickBot="1">
      <c r="A16" s="29">
        <f t="shared" si="10"/>
        <v>7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1285</v>
      </c>
      <c r="AI16" s="29">
        <f>'33.Spieltag'!AK16</f>
        <v>7</v>
      </c>
      <c r="AJ16" s="24">
        <f t="shared" si="14"/>
        <v>1330</v>
      </c>
      <c r="AK16" s="25">
        <f t="shared" si="9"/>
        <v>7</v>
      </c>
      <c r="AL16" s="1"/>
    </row>
    <row r="17" spans="1:38" ht="24.95" customHeight="1" thickBot="1">
      <c r="A17" s="29">
        <f t="shared" si="10"/>
        <v>7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1285</v>
      </c>
      <c r="AI17" s="29">
        <f>'33.Spieltag'!AK17</f>
        <v>7</v>
      </c>
      <c r="AJ17" s="24">
        <f t="shared" si="14"/>
        <v>1330</v>
      </c>
      <c r="AK17" s="25">
        <f t="shared" si="9"/>
        <v>7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1284</v>
      </c>
      <c r="AI18" s="29">
        <f>'33.Spieltag'!AK18</f>
        <v>11</v>
      </c>
      <c r="AJ18" s="24">
        <f t="shared" si="14"/>
        <v>1329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1282</v>
      </c>
      <c r="AI19" s="29">
        <f>'33.Spieltag'!AK19</f>
        <v>12</v>
      </c>
      <c r="AJ19" s="24">
        <f t="shared" si="14"/>
        <v>1327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1271</v>
      </c>
      <c r="AI20" s="29">
        <f>'33.Spieltag'!AK20</f>
        <v>13</v>
      </c>
      <c r="AJ20" s="24">
        <f t="shared" si="14"/>
        <v>1316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1260</v>
      </c>
      <c r="AI21" s="29">
        <f>'33.Spieltag'!AK21</f>
        <v>14</v>
      </c>
      <c r="AJ21" s="24">
        <f t="shared" si="14"/>
        <v>1305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1260</v>
      </c>
      <c r="AI22" s="29">
        <f>'33.Spieltag'!AK22</f>
        <v>14</v>
      </c>
      <c r="AJ22" s="24">
        <f t="shared" si="14"/>
        <v>1305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1260</v>
      </c>
      <c r="AI23" s="29">
        <f>'33.Spieltag'!AK23</f>
        <v>14</v>
      </c>
      <c r="AJ23" s="24">
        <f t="shared" si="14"/>
        <v>1305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1260</v>
      </c>
      <c r="AI24" s="29">
        <f>'33.Spieltag'!AK24</f>
        <v>14</v>
      </c>
      <c r="AJ24" s="24">
        <f t="shared" si="14"/>
        <v>1305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1260</v>
      </c>
      <c r="AI25" s="29">
        <f>'33.Spieltag'!AK25</f>
        <v>14</v>
      </c>
      <c r="AJ25" s="24">
        <f t="shared" si="14"/>
        <v>1305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1260</v>
      </c>
      <c r="AI26" s="29">
        <f>'33.Spieltag'!AK26</f>
        <v>14</v>
      </c>
      <c r="AJ26" s="24">
        <f t="shared" ref="AJ26" si="17">AG26+AH26</f>
        <v>1305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1260</v>
      </c>
      <c r="AI27" s="29">
        <f>'33.Spieltag'!AK27</f>
        <v>14</v>
      </c>
      <c r="AJ27" s="24">
        <f t="shared" ref="AJ27" si="20">AG27+AH27</f>
        <v>1305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5" priority="17" operator="equal">
      <formula>"Schalke 04"</formula>
    </cfRule>
  </conditionalFormatting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4" rank="3"/>
  </conditionalFormatting>
  <conditionalFormatting sqref="B8:B27">
    <cfRule type="expression" dxfId="3" priority="3">
      <formula>($AG8&gt;40)</formula>
    </cfRule>
  </conditionalFormatting>
  <conditionalFormatting sqref="O3 X3 AA3 I3 R1 F3 C3:C4 I1 X1 U1 AA1 C1 C6 O1 R3 L1 U3">
    <cfRule type="cellIs" dxfId="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D068-D02A-439E-96D7-D09209C952DB}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D3" activePane="bottomRight" state="frozen"/>
      <selection activeCell="AN15" sqref="AN15"/>
      <selection pane="topRight" activeCell="AN15" sqref="AN15"/>
      <selection pane="bottomLeft" activeCell="AN15" sqref="AN15"/>
      <selection pane="bottomRight" activeCell="AW18" sqref="AW18"/>
    </sheetView>
  </sheetViews>
  <sheetFormatPr baseColWidth="10" defaultRowHeight="12.75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10</v>
      </c>
      <c r="G3" s="56">
        <f>'5.Spieltag'!$AG8</f>
        <v>45</v>
      </c>
      <c r="H3" s="56">
        <f>'6.Spieltag'!$AG8</f>
        <v>45</v>
      </c>
      <c r="I3" s="56">
        <f>'7.Spieltag'!$AG8</f>
        <v>45</v>
      </c>
      <c r="J3" s="56">
        <f>'8.Spieltag'!$AG8</f>
        <v>45</v>
      </c>
      <c r="K3" s="56">
        <f>'9.Spieltag'!$AG8</f>
        <v>45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1386</v>
      </c>
      <c r="AL3" s="59">
        <f t="shared" ref="AL3" si="1">SMALL($C3:$AJ3,1)</f>
        <v>2</v>
      </c>
      <c r="AM3" s="59">
        <f t="shared" ref="AM3" si="2">SMALL($C3:$AJ3,2)</f>
        <v>9</v>
      </c>
      <c r="AN3" s="59">
        <f t="shared" ref="AN3" si="3">SMALL($C3:$AJ3,3)</f>
        <v>10</v>
      </c>
      <c r="AO3" s="59">
        <f t="shared" ref="AO3" si="4">SMALL($C3:$AJ3,4)</f>
        <v>15</v>
      </c>
      <c r="AP3" s="60">
        <f t="shared" ref="AP3" si="5">AK3-AO3-AN3-AM3-AL3</f>
        <v>1350</v>
      </c>
      <c r="AQ3" s="64">
        <f t="shared" ref="AQ3" si="6">SUM(AL3:AO3)</f>
        <v>36</v>
      </c>
      <c r="AS3" s="54">
        <v>1</v>
      </c>
      <c r="AT3" s="55" t="s">
        <v>82</v>
      </c>
      <c r="AU3" s="55">
        <v>15</v>
      </c>
    </row>
    <row r="4" spans="1:47" ht="14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2</v>
      </c>
      <c r="G4" s="56">
        <f>'5.Spieltag'!$AG9</f>
        <v>45</v>
      </c>
      <c r="H4" s="56">
        <f>'6.Spieltag'!$AG9</f>
        <v>45</v>
      </c>
      <c r="I4" s="56">
        <f>'7.Spieltag'!$AG9</f>
        <v>45</v>
      </c>
      <c r="J4" s="56">
        <f>'8.Spieltag'!$AG9</f>
        <v>45</v>
      </c>
      <c r="K4" s="56">
        <f>'9.Spieltag'!$AG9</f>
        <v>45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1369</v>
      </c>
      <c r="AL4" s="59">
        <f t="shared" ref="AL4:AL25" si="8">SMALL($C4:$AJ4,1)</f>
        <v>2</v>
      </c>
      <c r="AM4" s="59">
        <f t="shared" ref="AM4:AM25" si="9">SMALL($C4:$AJ4,2)</f>
        <v>2</v>
      </c>
      <c r="AN4" s="59">
        <f t="shared" ref="AN4:AN25" si="10">SMALL($C4:$AJ4,3)</f>
        <v>6</v>
      </c>
      <c r="AO4" s="59">
        <f t="shared" ref="AO4:AO25" si="11">SMALL($C4:$AJ4,4)</f>
        <v>9</v>
      </c>
      <c r="AP4" s="60">
        <f t="shared" ref="AP4:AP21" si="12">AK4-AO4-AN4-AM4-AL4</f>
        <v>1350</v>
      </c>
      <c r="AQ4" s="64">
        <f t="shared" ref="AQ4:AQ18" si="13">SUM(AL4:AO4)</f>
        <v>19</v>
      </c>
      <c r="AS4" s="54">
        <v>2</v>
      </c>
      <c r="AT4" s="58" t="s">
        <v>76</v>
      </c>
      <c r="AU4" s="57">
        <v>25</v>
      </c>
    </row>
    <row r="5" spans="1:47" ht="14.2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15</v>
      </c>
      <c r="E5" s="56">
        <f>'3.Spieltag'!$AG10</f>
        <v>8</v>
      </c>
      <c r="F5" s="56">
        <f>'4.Spieltag'!$AG10</f>
        <v>0</v>
      </c>
      <c r="G5" s="56">
        <f>'5.Spieltag'!$AG10</f>
        <v>45</v>
      </c>
      <c r="H5" s="56">
        <f>'6.Spieltag'!$AG10</f>
        <v>45</v>
      </c>
      <c r="I5" s="56">
        <f>'7.Spieltag'!$AG10</f>
        <v>45</v>
      </c>
      <c r="J5" s="56">
        <f>'8.Spieltag'!$AG10</f>
        <v>45</v>
      </c>
      <c r="K5" s="56">
        <f>'9.Spieltag'!$AG10</f>
        <v>45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1375</v>
      </c>
      <c r="AL5" s="59">
        <f t="shared" si="8"/>
        <v>0</v>
      </c>
      <c r="AM5" s="59">
        <f t="shared" si="9"/>
        <v>2</v>
      </c>
      <c r="AN5" s="59">
        <f t="shared" si="10"/>
        <v>8</v>
      </c>
      <c r="AO5" s="59">
        <f t="shared" si="11"/>
        <v>15</v>
      </c>
      <c r="AP5" s="60">
        <f t="shared" si="12"/>
        <v>1350</v>
      </c>
      <c r="AQ5" s="64">
        <f t="shared" si="13"/>
        <v>25</v>
      </c>
      <c r="AS5" s="54">
        <v>3</v>
      </c>
      <c r="AT5" s="58" t="s">
        <v>80</v>
      </c>
      <c r="AU5" s="57">
        <v>12</v>
      </c>
    </row>
    <row r="6" spans="1:47" ht="14.2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25</v>
      </c>
      <c r="E6" s="56">
        <f>'3.Spieltag'!$AG11</f>
        <v>5</v>
      </c>
      <c r="F6" s="56">
        <f>'4.Spieltag'!$AG11</f>
        <v>7</v>
      </c>
      <c r="G6" s="56">
        <f>'5.Spieltag'!$AG11</f>
        <v>45</v>
      </c>
      <c r="H6" s="56">
        <f>'6.Spieltag'!$AG11</f>
        <v>45</v>
      </c>
      <c r="I6" s="56">
        <f>'7.Spieltag'!$AG11</f>
        <v>45</v>
      </c>
      <c r="J6" s="56">
        <f>'8.Spieltag'!$AG11</f>
        <v>45</v>
      </c>
      <c r="K6" s="56">
        <f>'9.Spieltag'!$AG11</f>
        <v>45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1394</v>
      </c>
      <c r="AL6" s="59">
        <f t="shared" si="8"/>
        <v>5</v>
      </c>
      <c r="AM6" s="59">
        <f t="shared" si="9"/>
        <v>7</v>
      </c>
      <c r="AN6" s="59">
        <f t="shared" si="10"/>
        <v>7</v>
      </c>
      <c r="AO6" s="59">
        <f t="shared" si="11"/>
        <v>25</v>
      </c>
      <c r="AP6" s="60">
        <f t="shared" si="12"/>
        <v>1350</v>
      </c>
      <c r="AQ6" s="64">
        <f t="shared" si="13"/>
        <v>44</v>
      </c>
      <c r="AS6" s="54">
        <v>4</v>
      </c>
      <c r="AT6" s="55" t="s">
        <v>93</v>
      </c>
      <c r="AU6" s="57">
        <v>10</v>
      </c>
    </row>
    <row r="7" spans="1:47" ht="14.2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12</v>
      </c>
      <c r="E7" s="56">
        <f>'3.Spieltag'!$AG12</f>
        <v>5</v>
      </c>
      <c r="F7" s="56">
        <f>'4.Spieltag'!$AG12</f>
        <v>10</v>
      </c>
      <c r="G7" s="56">
        <f>'5.Spieltag'!$AG12</f>
        <v>45</v>
      </c>
      <c r="H7" s="56">
        <f>'6.Spieltag'!$AG12</f>
        <v>45</v>
      </c>
      <c r="I7" s="56">
        <f>'7.Spieltag'!$AG12</f>
        <v>45</v>
      </c>
      <c r="J7" s="56">
        <f>'8.Spieltag'!$AG12</f>
        <v>45</v>
      </c>
      <c r="K7" s="56">
        <f>'9.Spieltag'!$AG12</f>
        <v>45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1392</v>
      </c>
      <c r="AL7" s="59">
        <f t="shared" si="8"/>
        <v>5</v>
      </c>
      <c r="AM7" s="59">
        <f t="shared" si="9"/>
        <v>10</v>
      </c>
      <c r="AN7" s="59">
        <f t="shared" si="10"/>
        <v>12</v>
      </c>
      <c r="AO7" s="59">
        <f t="shared" si="11"/>
        <v>15</v>
      </c>
      <c r="AP7" s="60">
        <f t="shared" si="12"/>
        <v>1350</v>
      </c>
      <c r="AQ7" s="64">
        <f t="shared" si="13"/>
        <v>42</v>
      </c>
      <c r="AS7" s="54">
        <v>5</v>
      </c>
      <c r="AT7" s="58"/>
      <c r="AU7" s="81"/>
    </row>
    <row r="8" spans="1:47" ht="14.2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8</v>
      </c>
      <c r="E8" s="56">
        <f>'3.Spieltag'!$AG13</f>
        <v>2</v>
      </c>
      <c r="F8" s="56">
        <f>'4.Spieltag'!$AG13</f>
        <v>2</v>
      </c>
      <c r="G8" s="56">
        <f>'5.Spieltag'!$AG13</f>
        <v>45</v>
      </c>
      <c r="H8" s="56">
        <f>'6.Spieltag'!$AG13</f>
        <v>45</v>
      </c>
      <c r="I8" s="56">
        <f>'7.Spieltag'!$AG13</f>
        <v>45</v>
      </c>
      <c r="J8" s="56">
        <f>'8.Spieltag'!$AG13</f>
        <v>45</v>
      </c>
      <c r="K8" s="56">
        <f>'9.Spieltag'!$AG13</f>
        <v>45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1372</v>
      </c>
      <c r="AL8" s="59">
        <f t="shared" si="8"/>
        <v>2</v>
      </c>
      <c r="AM8" s="59">
        <f t="shared" si="9"/>
        <v>2</v>
      </c>
      <c r="AN8" s="59">
        <f t="shared" si="10"/>
        <v>8</v>
      </c>
      <c r="AO8" s="59">
        <f t="shared" si="11"/>
        <v>10</v>
      </c>
      <c r="AP8" s="60">
        <f t="shared" si="12"/>
        <v>1350</v>
      </c>
      <c r="AQ8" s="64">
        <f t="shared" si="13"/>
        <v>22</v>
      </c>
      <c r="AS8" s="54">
        <v>6</v>
      </c>
      <c r="AT8" s="58"/>
      <c r="AU8" s="57"/>
    </row>
    <row r="9" spans="1:47" ht="14.2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10</v>
      </c>
      <c r="E9" s="56">
        <f>'3.Spieltag'!$AG14</f>
        <v>9</v>
      </c>
      <c r="F9" s="56">
        <f>'4.Spieltag'!$AG14</f>
        <v>8</v>
      </c>
      <c r="G9" s="56">
        <f>'5.Spieltag'!$AG14</f>
        <v>45</v>
      </c>
      <c r="H9" s="56">
        <f>'6.Spieltag'!$AG14</f>
        <v>45</v>
      </c>
      <c r="I9" s="56">
        <f>'7.Spieltag'!$AG14</f>
        <v>45</v>
      </c>
      <c r="J9" s="56">
        <f>'8.Spieltag'!$AG14</f>
        <v>45</v>
      </c>
      <c r="K9" s="56">
        <f>'9.Spieltag'!$AG14</f>
        <v>45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1385</v>
      </c>
      <c r="AL9" s="59">
        <f t="shared" si="8"/>
        <v>8</v>
      </c>
      <c r="AM9" s="59">
        <f t="shared" si="9"/>
        <v>8</v>
      </c>
      <c r="AN9" s="59">
        <f t="shared" si="10"/>
        <v>9</v>
      </c>
      <c r="AO9" s="59">
        <f t="shared" si="11"/>
        <v>10</v>
      </c>
      <c r="AP9" s="60">
        <f t="shared" si="12"/>
        <v>1350</v>
      </c>
      <c r="AQ9" s="64">
        <f t="shared" si="13"/>
        <v>35</v>
      </c>
      <c r="AS9" s="54">
        <v>7</v>
      </c>
      <c r="AT9" s="55"/>
      <c r="AU9" s="57"/>
    </row>
    <row r="10" spans="1:47" ht="14.2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5</v>
      </c>
      <c r="F10" s="56">
        <f>'4.Spieltag'!$AG15</f>
        <v>9</v>
      </c>
      <c r="G10" s="56">
        <f>'5.Spieltag'!$AG15</f>
        <v>45</v>
      </c>
      <c r="H10" s="56">
        <f>'6.Spieltag'!$AG15</f>
        <v>45</v>
      </c>
      <c r="I10" s="56">
        <f>'7.Spieltag'!$AG15</f>
        <v>45</v>
      </c>
      <c r="J10" s="56">
        <f>'8.Spieltag'!$AG15</f>
        <v>45</v>
      </c>
      <c r="K10" s="56">
        <f>'9.Spieltag'!$AG15</f>
        <v>45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1378</v>
      </c>
      <c r="AL10" s="59">
        <f t="shared" si="8"/>
        <v>2</v>
      </c>
      <c r="AM10" s="59">
        <f t="shared" si="9"/>
        <v>5</v>
      </c>
      <c r="AN10" s="59">
        <f t="shared" si="10"/>
        <v>9</v>
      </c>
      <c r="AO10" s="59">
        <f t="shared" si="11"/>
        <v>12</v>
      </c>
      <c r="AP10" s="60">
        <f t="shared" si="12"/>
        <v>1350</v>
      </c>
      <c r="AQ10" s="64">
        <f t="shared" si="13"/>
        <v>28</v>
      </c>
      <c r="AS10" s="54">
        <v>8</v>
      </c>
      <c r="AT10" s="55"/>
      <c r="AU10" s="57"/>
    </row>
    <row r="11" spans="1:47" ht="14.2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8</v>
      </c>
      <c r="E11" s="56">
        <f>'3.Spieltag'!$AG16</f>
        <v>2</v>
      </c>
      <c r="F11" s="56">
        <f>'4.Spieltag'!$AG16</f>
        <v>6</v>
      </c>
      <c r="G11" s="56">
        <f>'5.Spieltag'!$AG16</f>
        <v>45</v>
      </c>
      <c r="H11" s="56">
        <f>'6.Spieltag'!$AG16</f>
        <v>45</v>
      </c>
      <c r="I11" s="56">
        <f>'7.Spieltag'!$AG16</f>
        <v>45</v>
      </c>
      <c r="J11" s="56">
        <f>'8.Spieltag'!$AG16</f>
        <v>45</v>
      </c>
      <c r="K11" s="56">
        <f>'9.Spieltag'!$AG16</f>
        <v>45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1368</v>
      </c>
      <c r="AL11" s="59">
        <f t="shared" si="8"/>
        <v>2</v>
      </c>
      <c r="AM11" s="59">
        <f t="shared" si="9"/>
        <v>2</v>
      </c>
      <c r="AN11" s="59">
        <f t="shared" si="10"/>
        <v>6</v>
      </c>
      <c r="AO11" s="59">
        <f t="shared" si="11"/>
        <v>8</v>
      </c>
      <c r="AP11" s="60">
        <f t="shared" si="12"/>
        <v>1350</v>
      </c>
      <c r="AQ11" s="64">
        <f t="shared" si="13"/>
        <v>18</v>
      </c>
      <c r="AS11" s="54">
        <v>9</v>
      </c>
      <c r="AT11" s="55"/>
      <c r="AU11" s="57"/>
    </row>
    <row r="12" spans="1:47" ht="14.2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12</v>
      </c>
      <c r="E12" s="56">
        <f>'3.Spieltag'!$AG17</f>
        <v>2</v>
      </c>
      <c r="F12" s="56">
        <f>'4.Spieltag'!$AG17</f>
        <v>5</v>
      </c>
      <c r="G12" s="56">
        <f>'5.Spieltag'!$AG17</f>
        <v>45</v>
      </c>
      <c r="H12" s="56">
        <f>'6.Spieltag'!$AG17</f>
        <v>45</v>
      </c>
      <c r="I12" s="56">
        <f>'7.Spieltag'!$AG17</f>
        <v>45</v>
      </c>
      <c r="J12" s="56">
        <f>'8.Spieltag'!$AG17</f>
        <v>45</v>
      </c>
      <c r="K12" s="56">
        <f>'9.Spieltag'!$AG17</f>
        <v>45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1373</v>
      </c>
      <c r="AL12" s="59">
        <f t="shared" si="8"/>
        <v>2</v>
      </c>
      <c r="AM12" s="59">
        <f t="shared" si="9"/>
        <v>4</v>
      </c>
      <c r="AN12" s="59">
        <f t="shared" si="10"/>
        <v>5</v>
      </c>
      <c r="AO12" s="59">
        <f t="shared" si="11"/>
        <v>12</v>
      </c>
      <c r="AP12" s="60">
        <f t="shared" si="12"/>
        <v>1350</v>
      </c>
      <c r="AQ12" s="64">
        <f t="shared" si="13"/>
        <v>23</v>
      </c>
      <c r="AS12" s="54">
        <v>10</v>
      </c>
      <c r="AT12" s="55"/>
      <c r="AU12" s="57"/>
    </row>
    <row r="13" spans="1:47" ht="14.2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17</v>
      </c>
      <c r="E13" s="56">
        <f>'3.Spieltag'!$AG18</f>
        <v>9</v>
      </c>
      <c r="F13" s="56">
        <f>'4.Spieltag'!$AG18</f>
        <v>8</v>
      </c>
      <c r="G13" s="56">
        <f>'5.Spieltag'!$AG18</f>
        <v>45</v>
      </c>
      <c r="H13" s="56">
        <f>'6.Spieltag'!$AG18</f>
        <v>45</v>
      </c>
      <c r="I13" s="56">
        <f>'7.Spieltag'!$AG18</f>
        <v>45</v>
      </c>
      <c r="J13" s="56">
        <f>'8.Spieltag'!$AG18</f>
        <v>45</v>
      </c>
      <c r="K13" s="56">
        <f>'9.Spieltag'!$AG18</f>
        <v>45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1391</v>
      </c>
      <c r="AL13" s="59">
        <f t="shared" si="8"/>
        <v>7</v>
      </c>
      <c r="AM13" s="59">
        <f t="shared" si="9"/>
        <v>8</v>
      </c>
      <c r="AN13" s="59">
        <f t="shared" si="10"/>
        <v>9</v>
      </c>
      <c r="AO13" s="59">
        <f t="shared" si="11"/>
        <v>17</v>
      </c>
      <c r="AP13" s="60">
        <f t="shared" si="12"/>
        <v>1350</v>
      </c>
      <c r="AQ13" s="64">
        <f t="shared" si="13"/>
        <v>41</v>
      </c>
      <c r="AS13" s="54">
        <v>11</v>
      </c>
      <c r="AT13" s="55"/>
      <c r="AU13" s="57"/>
    </row>
    <row r="14" spans="1:47" ht="14.2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14</v>
      </c>
      <c r="E14" s="56">
        <f>'3.Spieltag'!$AG19</f>
        <v>4</v>
      </c>
      <c r="F14" s="56">
        <f>'4.Spieltag'!$AG19</f>
        <v>0</v>
      </c>
      <c r="G14" s="56">
        <f>'5.Spieltag'!$AG19</f>
        <v>45</v>
      </c>
      <c r="H14" s="56">
        <f>'6.Spieltag'!$AG19</f>
        <v>45</v>
      </c>
      <c r="I14" s="56">
        <f>'7.Spieltag'!$AG19</f>
        <v>45</v>
      </c>
      <c r="J14" s="56">
        <f>'8.Spieltag'!$AG19</f>
        <v>45</v>
      </c>
      <c r="K14" s="56">
        <f>'9.Spieltag'!$AG19</f>
        <v>45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1368</v>
      </c>
      <c r="AL14" s="59">
        <f t="shared" si="8"/>
        <v>0</v>
      </c>
      <c r="AM14" s="59">
        <f t="shared" si="9"/>
        <v>0</v>
      </c>
      <c r="AN14" s="59">
        <f t="shared" si="10"/>
        <v>4</v>
      </c>
      <c r="AO14" s="59">
        <f t="shared" si="11"/>
        <v>14</v>
      </c>
      <c r="AP14" s="60">
        <f t="shared" si="12"/>
        <v>1350</v>
      </c>
      <c r="AQ14" s="64">
        <f t="shared" si="13"/>
        <v>18</v>
      </c>
      <c r="AS14" s="54">
        <v>12</v>
      </c>
      <c r="AT14" s="55"/>
      <c r="AU14" s="57"/>
    </row>
    <row r="15" spans="1:47" ht="14.25">
      <c r="A15" s="56"/>
      <c r="B15" s="56" t="str">
        <f>'1.Spieltag'!B20</f>
        <v>Lola04</v>
      </c>
      <c r="C15" s="56">
        <f>'1.Spieltag'!$AG20</f>
        <v>0</v>
      </c>
      <c r="D15" s="56">
        <f>'2.Spieltag '!$AG20</f>
        <v>0</v>
      </c>
      <c r="E15" s="56">
        <f>'3.Spieltag'!$AG20</f>
        <v>12</v>
      </c>
      <c r="F15" s="56">
        <f>'4.Spieltag'!$AG20</f>
        <v>3</v>
      </c>
      <c r="G15" s="56">
        <f>'5.Spieltag'!$AG20</f>
        <v>45</v>
      </c>
      <c r="H15" s="56">
        <f>'6.Spieltag'!$AG20</f>
        <v>45</v>
      </c>
      <c r="I15" s="56">
        <f>'7.Spieltag'!$AG20</f>
        <v>45</v>
      </c>
      <c r="J15" s="56">
        <f>'8.Spieltag'!$AG20</f>
        <v>45</v>
      </c>
      <c r="K15" s="56">
        <f>'9.Spieltag'!$AG20</f>
        <v>45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1365</v>
      </c>
      <c r="AL15" s="59">
        <f t="shared" si="8"/>
        <v>0</v>
      </c>
      <c r="AM15" s="59">
        <f t="shared" si="9"/>
        <v>0</v>
      </c>
      <c r="AN15" s="59">
        <f t="shared" si="10"/>
        <v>3</v>
      </c>
      <c r="AO15" s="59">
        <f t="shared" si="11"/>
        <v>12</v>
      </c>
      <c r="AP15" s="60">
        <f t="shared" si="12"/>
        <v>1350</v>
      </c>
      <c r="AQ15" s="64">
        <f t="shared" si="13"/>
        <v>15</v>
      </c>
      <c r="AS15" s="54">
        <v>13</v>
      </c>
      <c r="AT15" s="55"/>
      <c r="AU15" s="57"/>
    </row>
    <row r="16" spans="1:47" ht="14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45</v>
      </c>
      <c r="H16" s="56">
        <f>'6.Spieltag'!$AG21</f>
        <v>45</v>
      </c>
      <c r="I16" s="56">
        <f>'7.Spieltag'!$AG21</f>
        <v>45</v>
      </c>
      <c r="J16" s="56">
        <f>'8.Spieltag'!$AG21</f>
        <v>45</v>
      </c>
      <c r="K16" s="56">
        <f>'9.Spieltag'!$AG21</f>
        <v>45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1350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si="12"/>
        <v>1350</v>
      </c>
      <c r="AQ16" s="64">
        <f t="shared" si="13"/>
        <v>0</v>
      </c>
      <c r="AS16" s="54">
        <v>14</v>
      </c>
      <c r="AT16" s="55"/>
      <c r="AU16" s="57"/>
    </row>
    <row r="17" spans="1:47" ht="14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45</v>
      </c>
      <c r="H17" s="56">
        <f>'6.Spieltag'!$AG22</f>
        <v>45</v>
      </c>
      <c r="I17" s="56">
        <f>'7.Spieltag'!$AG22</f>
        <v>45</v>
      </c>
      <c r="J17" s="56">
        <f>'8.Spieltag'!$AG22</f>
        <v>45</v>
      </c>
      <c r="K17" s="56">
        <f>'9.Spieltag'!$AG22</f>
        <v>45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1350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1350</v>
      </c>
      <c r="AQ17" s="64">
        <f t="shared" si="13"/>
        <v>0</v>
      </c>
      <c r="AS17" s="54">
        <v>15</v>
      </c>
      <c r="AT17" s="55"/>
      <c r="AU17" s="57"/>
    </row>
    <row r="18" spans="1:47" ht="14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45</v>
      </c>
      <c r="H18" s="56">
        <f>'6.Spieltag'!$AG23</f>
        <v>45</v>
      </c>
      <c r="I18" s="56">
        <f>'7.Spieltag'!$AG23</f>
        <v>45</v>
      </c>
      <c r="J18" s="56">
        <f>'8.Spieltag'!$AG23</f>
        <v>45</v>
      </c>
      <c r="K18" s="56">
        <f>'9.Spieltag'!$AG23</f>
        <v>45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1350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1350</v>
      </c>
      <c r="AQ18" s="64">
        <f t="shared" si="13"/>
        <v>0</v>
      </c>
      <c r="AS18" s="54">
        <v>16</v>
      </c>
      <c r="AT18" s="55"/>
      <c r="AU18" s="57"/>
    </row>
    <row r="19" spans="1:47" ht="14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45</v>
      </c>
      <c r="H19" s="56">
        <f>'6.Spieltag'!$AG24</f>
        <v>45</v>
      </c>
      <c r="I19" s="56">
        <f>'7.Spieltag'!$AG24</f>
        <v>45</v>
      </c>
      <c r="J19" s="56">
        <f>'8.Spieltag'!$AG24</f>
        <v>45</v>
      </c>
      <c r="K19" s="56">
        <f>'9.Spieltag'!$AG24</f>
        <v>45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1350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1350</v>
      </c>
      <c r="AQ19" s="64">
        <f t="shared" ref="AQ19:AQ21" si="14">SUM(AL19:AO19)</f>
        <v>0</v>
      </c>
      <c r="AS19" s="54">
        <v>17</v>
      </c>
      <c r="AT19" s="55"/>
      <c r="AU19" s="57"/>
    </row>
    <row r="20" spans="1:47" ht="14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45</v>
      </c>
      <c r="H20" s="56">
        <f>'6.Spieltag'!$AG25</f>
        <v>45</v>
      </c>
      <c r="I20" s="56">
        <f>'7.Spieltag'!$AG25</f>
        <v>45</v>
      </c>
      <c r="J20" s="56">
        <f>'8.Spieltag'!$AG25</f>
        <v>45</v>
      </c>
      <c r="K20" s="56">
        <f>'9.Spieltag'!$AG25</f>
        <v>45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1350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1350</v>
      </c>
      <c r="AQ20" s="64">
        <f t="shared" si="14"/>
        <v>0</v>
      </c>
      <c r="AS20" s="54">
        <v>18</v>
      </c>
      <c r="AT20" s="55"/>
      <c r="AU20" s="57"/>
    </row>
    <row r="21" spans="1:47" ht="14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45</v>
      </c>
      <c r="H21" s="56">
        <f>'6.Spieltag'!$AG26</f>
        <v>45</v>
      </c>
      <c r="I21" s="56">
        <f>'7.Spieltag'!$AG26</f>
        <v>45</v>
      </c>
      <c r="J21" s="56">
        <f>'8.Spieltag'!$AG26</f>
        <v>45</v>
      </c>
      <c r="K21" s="56">
        <f>'9.Spieltag'!$AG26</f>
        <v>45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1350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1350</v>
      </c>
      <c r="AQ21" s="64">
        <f t="shared" si="14"/>
        <v>0</v>
      </c>
      <c r="AS21" s="54">
        <v>19</v>
      </c>
      <c r="AT21" s="55"/>
      <c r="AU21" s="57"/>
    </row>
    <row r="22" spans="1:47" ht="14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45</v>
      </c>
      <c r="H22" s="56">
        <f>'6.Spieltag'!$AG27</f>
        <v>45</v>
      </c>
      <c r="I22" s="56">
        <f>'7.Spieltag'!$AG27</f>
        <v>45</v>
      </c>
      <c r="J22" s="56">
        <f>'8.Spieltag'!$AG27</f>
        <v>45</v>
      </c>
      <c r="K22" s="56">
        <f>'9.Spieltag'!$AG27</f>
        <v>45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1350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16">AK22-AO22-AN22-AM22-AL22</f>
        <v>1350</v>
      </c>
      <c r="AQ22" s="64">
        <f t="shared" ref="AQ22:AQ25" si="17">SUM(AL22:AO22)</f>
        <v>0</v>
      </c>
      <c r="AS22" s="54">
        <v>20</v>
      </c>
      <c r="AT22" s="55"/>
      <c r="AU22" s="57"/>
    </row>
    <row r="23" spans="1:47" ht="14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4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4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133</v>
      </c>
      <c r="E28" s="65">
        <f t="shared" si="18"/>
        <v>63</v>
      </c>
      <c r="F28" s="65">
        <f t="shared" si="18"/>
        <v>58</v>
      </c>
      <c r="G28" s="65">
        <f t="shared" si="18"/>
        <v>810</v>
      </c>
      <c r="H28" s="65">
        <f t="shared" si="18"/>
        <v>810</v>
      </c>
      <c r="I28" s="65">
        <f t="shared" si="18"/>
        <v>810</v>
      </c>
      <c r="J28" s="65">
        <f t="shared" si="18"/>
        <v>810</v>
      </c>
      <c r="K28" s="65">
        <f t="shared" si="18"/>
        <v>810</v>
      </c>
      <c r="L28" s="65">
        <f t="shared" si="18"/>
        <v>810</v>
      </c>
      <c r="M28" s="65">
        <f t="shared" si="18"/>
        <v>810</v>
      </c>
      <c r="N28" s="65">
        <f t="shared" si="18"/>
        <v>810</v>
      </c>
      <c r="O28" s="65">
        <f t="shared" si="18"/>
        <v>810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24611</v>
      </c>
      <c r="AL28" s="65">
        <f t="shared" si="18"/>
        <v>33</v>
      </c>
      <c r="AM28" s="65">
        <f t="shared" si="18"/>
        <v>48</v>
      </c>
      <c r="AN28" s="65">
        <f t="shared" si="18"/>
        <v>80</v>
      </c>
      <c r="AO28" s="65">
        <f t="shared" si="18"/>
        <v>150</v>
      </c>
      <c r="AP28" s="65">
        <f t="shared" si="18"/>
        <v>24300</v>
      </c>
      <c r="AQ28" s="65">
        <f t="shared" si="18"/>
        <v>311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Tabelle1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2021-08-23T07:04:29Z</cp:lastPrinted>
  <dcterms:created xsi:type="dcterms:W3CDTF">1998-11-12T06:25:58Z</dcterms:created>
  <dcterms:modified xsi:type="dcterms:W3CDTF">2021-08-23T07:07:08Z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