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F437B104-EB0B-4F90-AB29-0F22378FEABA}" xr6:coauthVersionLast="47" xr6:coauthVersionMax="47" xr10:uidLastSave="{00000000-0000-0000-0000-000000000000}"/>
  <bookViews>
    <workbookView xWindow="-120" yWindow="-120" windowWidth="29040" windowHeight="15840" tabRatio="514" firstSheet="6" activeTab="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9" i="33" l="1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9" i="25"/>
  <c r="Z10" i="25"/>
  <c r="Z11" i="25"/>
  <c r="Z12" i="25"/>
  <c r="Z13" i="25"/>
  <c r="Z14" i="25"/>
  <c r="Z15" i="25"/>
  <c r="Z16" i="25"/>
  <c r="Z17" i="25"/>
  <c r="Z18" i="25"/>
  <c r="Z19" i="25"/>
  <c r="Z20" i="25"/>
  <c r="Z21" i="25"/>
  <c r="Z22" i="25"/>
  <c r="Z23" i="25"/>
  <c r="Z24" i="25"/>
  <c r="Z25" i="25"/>
  <c r="Z26" i="25"/>
  <c r="Z27" i="25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Z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H20" i="30"/>
  <c r="E20" i="30"/>
  <c r="AC19" i="30"/>
  <c r="W19" i="30"/>
  <c r="T19" i="30"/>
  <c r="Q19" i="30"/>
  <c r="N19" i="30"/>
  <c r="K19" i="30"/>
  <c r="H19" i="30"/>
  <c r="E19" i="30"/>
  <c r="AC18" i="30"/>
  <c r="W18" i="30"/>
  <c r="T18" i="30"/>
  <c r="Q18" i="30"/>
  <c r="N18" i="30"/>
  <c r="K18" i="30"/>
  <c r="H18" i="30"/>
  <c r="E18" i="30"/>
  <c r="AC17" i="30"/>
  <c r="W17" i="30"/>
  <c r="T17" i="30"/>
  <c r="Q17" i="30"/>
  <c r="N17" i="30"/>
  <c r="K17" i="30"/>
  <c r="H17" i="30"/>
  <c r="E17" i="30"/>
  <c r="AC16" i="30"/>
  <c r="W16" i="30"/>
  <c r="T16" i="30"/>
  <c r="Q16" i="30"/>
  <c r="N16" i="30"/>
  <c r="K16" i="30"/>
  <c r="H16" i="30"/>
  <c r="E16" i="30"/>
  <c r="AC15" i="30"/>
  <c r="W15" i="30"/>
  <c r="T15" i="30"/>
  <c r="Q15" i="30"/>
  <c r="N15" i="30"/>
  <c r="K15" i="30"/>
  <c r="H15" i="30"/>
  <c r="E15" i="30"/>
  <c r="AC14" i="30"/>
  <c r="W14" i="30"/>
  <c r="T14" i="30"/>
  <c r="Q14" i="30"/>
  <c r="N14" i="30"/>
  <c r="K14" i="30"/>
  <c r="H14" i="30"/>
  <c r="E14" i="30"/>
  <c r="AC13" i="30"/>
  <c r="W13" i="30"/>
  <c r="T13" i="30"/>
  <c r="Q13" i="30"/>
  <c r="N13" i="30"/>
  <c r="K13" i="30"/>
  <c r="H13" i="30"/>
  <c r="E13" i="30"/>
  <c r="AC12" i="30"/>
  <c r="W12" i="30"/>
  <c r="T12" i="30"/>
  <c r="Q12" i="30"/>
  <c r="N12" i="30"/>
  <c r="K12" i="30"/>
  <c r="H12" i="30"/>
  <c r="E12" i="30"/>
  <c r="AC11" i="30"/>
  <c r="W11" i="30"/>
  <c r="T11" i="30"/>
  <c r="Q11" i="30"/>
  <c r="N11" i="30"/>
  <c r="K11" i="30"/>
  <c r="H11" i="30"/>
  <c r="E11" i="30"/>
  <c r="AC10" i="30"/>
  <c r="W10" i="30"/>
  <c r="T10" i="30"/>
  <c r="Q10" i="30"/>
  <c r="N10" i="30"/>
  <c r="K10" i="30"/>
  <c r="H10" i="30"/>
  <c r="E10" i="30"/>
  <c r="AC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K20" i="29"/>
  <c r="H20" i="29"/>
  <c r="E20" i="29"/>
  <c r="AC19" i="29"/>
  <c r="W19" i="29"/>
  <c r="T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E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E16" i="29"/>
  <c r="AC15" i="29"/>
  <c r="W15" i="29"/>
  <c r="T15" i="29"/>
  <c r="Q15" i="29"/>
  <c r="N15" i="29"/>
  <c r="K15" i="29"/>
  <c r="H15" i="29"/>
  <c r="E15" i="29"/>
  <c r="AC14" i="29"/>
  <c r="W14" i="29"/>
  <c r="T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Q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W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E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Q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W27" i="25"/>
  <c r="T27" i="25"/>
  <c r="Q27" i="25"/>
  <c r="N27" i="25"/>
  <c r="K27" i="25"/>
  <c r="H27" i="25"/>
  <c r="E27" i="25"/>
  <c r="AC26" i="25"/>
  <c r="W26" i="25"/>
  <c r="T26" i="25"/>
  <c r="Q26" i="25"/>
  <c r="N26" i="25"/>
  <c r="K26" i="25"/>
  <c r="H26" i="25"/>
  <c r="E26" i="25"/>
  <c r="AC25" i="25"/>
  <c r="W25" i="25"/>
  <c r="T25" i="25"/>
  <c r="Q25" i="25"/>
  <c r="N25" i="25"/>
  <c r="K25" i="25"/>
  <c r="H25" i="25"/>
  <c r="E25" i="25"/>
  <c r="AC24" i="25"/>
  <c r="W24" i="25"/>
  <c r="T24" i="25"/>
  <c r="Q24" i="25"/>
  <c r="N24" i="25"/>
  <c r="K24" i="25"/>
  <c r="H24" i="25"/>
  <c r="E24" i="25"/>
  <c r="AC23" i="25"/>
  <c r="W23" i="25"/>
  <c r="T23" i="25"/>
  <c r="Q23" i="25"/>
  <c r="N23" i="25"/>
  <c r="K23" i="25"/>
  <c r="H23" i="25"/>
  <c r="E23" i="25"/>
  <c r="AC22" i="25"/>
  <c r="W22" i="25"/>
  <c r="T22" i="25"/>
  <c r="Q22" i="25"/>
  <c r="N22" i="25"/>
  <c r="K22" i="25"/>
  <c r="H22" i="25"/>
  <c r="E22" i="25"/>
  <c r="AC21" i="25"/>
  <c r="W21" i="25"/>
  <c r="T21" i="25"/>
  <c r="Q21" i="25"/>
  <c r="N21" i="25"/>
  <c r="K21" i="25"/>
  <c r="H21" i="25"/>
  <c r="E21" i="25"/>
  <c r="AC20" i="25"/>
  <c r="W20" i="25"/>
  <c r="T20" i="25"/>
  <c r="Q20" i="25"/>
  <c r="N20" i="25"/>
  <c r="K20" i="25"/>
  <c r="H20" i="25"/>
  <c r="E20" i="25"/>
  <c r="AC19" i="25"/>
  <c r="W19" i="25"/>
  <c r="T19" i="25"/>
  <c r="Q19" i="25"/>
  <c r="N19" i="25"/>
  <c r="K19" i="25"/>
  <c r="H19" i="25"/>
  <c r="E19" i="25"/>
  <c r="AC18" i="25"/>
  <c r="W18" i="25"/>
  <c r="T18" i="25"/>
  <c r="Q18" i="25"/>
  <c r="N18" i="25"/>
  <c r="K18" i="25"/>
  <c r="H18" i="25"/>
  <c r="E18" i="25"/>
  <c r="AC17" i="25"/>
  <c r="W17" i="25"/>
  <c r="T17" i="25"/>
  <c r="Q17" i="25"/>
  <c r="N17" i="25"/>
  <c r="K17" i="25"/>
  <c r="H17" i="25"/>
  <c r="E17" i="25"/>
  <c r="AC16" i="25"/>
  <c r="W16" i="25"/>
  <c r="T16" i="25"/>
  <c r="Q16" i="25"/>
  <c r="N16" i="25"/>
  <c r="K16" i="25"/>
  <c r="H16" i="25"/>
  <c r="E16" i="25"/>
  <c r="AC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W13" i="25"/>
  <c r="T13" i="25"/>
  <c r="Q13" i="25"/>
  <c r="N13" i="25"/>
  <c r="K13" i="25"/>
  <c r="H13" i="25"/>
  <c r="E13" i="25"/>
  <c r="AC12" i="25"/>
  <c r="W12" i="25"/>
  <c r="T12" i="25"/>
  <c r="Q12" i="25"/>
  <c r="N12" i="25"/>
  <c r="K12" i="25"/>
  <c r="H12" i="25"/>
  <c r="E12" i="25"/>
  <c r="AC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E20" i="24"/>
  <c r="AC19" i="24"/>
  <c r="W19" i="24"/>
  <c r="T19" i="24"/>
  <c r="Q19" i="24"/>
  <c r="N19" i="24"/>
  <c r="K19" i="24"/>
  <c r="H19" i="24"/>
  <c r="E19" i="24"/>
  <c r="AC18" i="24"/>
  <c r="W18" i="24"/>
  <c r="T18" i="24"/>
  <c r="Q18" i="24"/>
  <c r="N18" i="24"/>
  <c r="K18" i="24"/>
  <c r="H18" i="24"/>
  <c r="E18" i="24"/>
  <c r="AC17" i="24"/>
  <c r="W17" i="24"/>
  <c r="T17" i="24"/>
  <c r="Q17" i="24"/>
  <c r="N17" i="24"/>
  <c r="K17" i="24"/>
  <c r="H17" i="24"/>
  <c r="E17" i="24"/>
  <c r="AC16" i="24"/>
  <c r="W16" i="24"/>
  <c r="T16" i="24"/>
  <c r="Q16" i="24"/>
  <c r="N16" i="24"/>
  <c r="K16" i="24"/>
  <c r="H16" i="24"/>
  <c r="E16" i="24"/>
  <c r="AC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W13" i="24"/>
  <c r="T13" i="24"/>
  <c r="Q13" i="24"/>
  <c r="N13" i="24"/>
  <c r="K13" i="24"/>
  <c r="H13" i="24"/>
  <c r="E13" i="24"/>
  <c r="AC12" i="24"/>
  <c r="W12" i="24"/>
  <c r="T12" i="24"/>
  <c r="Q12" i="24"/>
  <c r="N12" i="24"/>
  <c r="K12" i="24"/>
  <c r="H12" i="24"/>
  <c r="E12" i="24"/>
  <c r="AC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I22" i="35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I21" i="35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I20" i="35"/>
  <c r="I18" i="35"/>
  <c r="I15" i="35"/>
  <c r="I11" i="35"/>
  <c r="I9" i="35"/>
  <c r="I4" i="35"/>
  <c r="I19" i="35"/>
  <c r="I5" i="35"/>
  <c r="I16" i="35"/>
  <c r="I14" i="35"/>
  <c r="I17" i="35"/>
  <c r="I6" i="35"/>
  <c r="I10" i="35"/>
  <c r="I13" i="35"/>
  <c r="I8" i="35"/>
  <c r="I12" i="35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I7" i="35"/>
  <c r="I3" i="35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6" i="31" l="1"/>
  <c r="AJ16" i="31" s="1"/>
  <c r="AH16" i="30" s="1"/>
  <c r="AJ16" i="30" s="1"/>
  <c r="AH27" i="3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K13" i="33"/>
  <c r="A13" i="33" s="1"/>
  <c r="AK8" i="33"/>
  <c r="A8" i="33" s="1"/>
  <c r="AK17" i="33"/>
  <c r="AK27" i="33"/>
  <c r="AK19" i="33"/>
  <c r="AK11" i="33"/>
  <c r="A11" i="33" s="1"/>
  <c r="AK12" i="33"/>
  <c r="A12" i="33" s="1"/>
  <c r="AK10" i="33"/>
  <c r="A10" i="33" s="1"/>
  <c r="AK15" i="33"/>
  <c r="A15" i="33" s="1"/>
  <c r="AK23" i="33"/>
  <c r="AK16" i="33"/>
  <c r="AK9" i="33"/>
  <c r="AK20" i="33"/>
  <c r="AK22" i="33"/>
  <c r="AH17" i="23"/>
  <c r="AJ17" i="23" s="1"/>
  <c r="AH9" i="22"/>
  <c r="AJ9" i="22" s="1"/>
  <c r="AH14" i="31"/>
  <c r="AJ14" i="31" s="1"/>
  <c r="AH23" i="23"/>
  <c r="AJ23" i="23" s="1"/>
  <c r="AK24" i="33"/>
  <c r="AK21" i="33"/>
  <c r="AK18" i="33"/>
  <c r="A18" i="33" s="1"/>
  <c r="AH13" i="23"/>
  <c r="AJ13" i="23" s="1"/>
  <c r="AH11" i="23"/>
  <c r="AJ11" i="23" s="1"/>
  <c r="AH19" i="22"/>
  <c r="AJ19" i="22" s="1"/>
  <c r="A9" i="8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12" i="8"/>
  <c r="AI14" i="31" l="1"/>
  <c r="AH16" i="20"/>
  <c r="AJ16" i="20" s="1"/>
  <c r="AH21" i="31"/>
  <c r="AJ21" i="31" s="1"/>
  <c r="AH21" i="30" s="1"/>
  <c r="AJ21" i="30" s="1"/>
  <c r="AI21" i="31"/>
  <c r="AI16" i="31"/>
  <c r="AI10" i="31"/>
  <c r="AI23" i="31"/>
  <c r="AI22" i="31"/>
  <c r="AI19" i="31"/>
  <c r="AI9" i="31"/>
  <c r="AI13" i="31"/>
  <c r="AI11" i="31"/>
  <c r="AI8" i="31"/>
  <c r="AI15" i="31"/>
  <c r="AH19" i="21"/>
  <c r="AJ19" i="21" s="1"/>
  <c r="AH18" i="31"/>
  <c r="AJ18" i="31" s="1"/>
  <c r="AI18" i="31"/>
  <c r="AH14" i="30"/>
  <c r="AJ14" i="30" s="1"/>
  <c r="A27" i="33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I25" i="31"/>
  <c r="AH10" i="22"/>
  <c r="AJ10" i="22" s="1"/>
  <c r="AH22" i="21"/>
  <c r="AJ22" i="21" s="1"/>
  <c r="AH24" i="31"/>
  <c r="AJ24" i="31" s="1"/>
  <c r="AH13" i="22"/>
  <c r="AJ13" i="22" s="1"/>
  <c r="AH17" i="22"/>
  <c r="AJ17" i="22" s="1"/>
  <c r="AH26" i="31"/>
  <c r="AJ26" i="31" s="1"/>
  <c r="AH20" i="31"/>
  <c r="AJ20" i="31" s="1"/>
  <c r="AI20" i="31"/>
  <c r="AH12" i="21"/>
  <c r="AJ12" i="21" s="1"/>
  <c r="A17" i="33"/>
  <c r="A16" i="33"/>
  <c r="A22" i="33"/>
  <c r="A9" i="33"/>
  <c r="A21" i="33"/>
  <c r="A19" i="33"/>
  <c r="A14" i="33"/>
  <c r="A20" i="33"/>
  <c r="A23" i="33"/>
  <c r="A26" i="33"/>
  <c r="A24" i="33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I27" i="31"/>
  <c r="AH16" i="10"/>
  <c r="AJ16" i="10" s="1"/>
  <c r="AI26" i="31"/>
  <c r="AI24" i="31"/>
  <c r="AI17" i="31"/>
  <c r="AI12" i="31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<sst xmlns="http://schemas.openxmlformats.org/spreadsheetml/2006/main" count="3430" uniqueCount="96">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</sst>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W25" sqref="W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B9" sqref="B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H4" sqref="H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X4 I6 F6 R6 L6 X6 L4 AA6 R4 U6 C6 O6 C4 F4 O4 U4 I4 AA4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C6 O6 AA4 F6 X6 L4 F4 I6 C4 L6 R4 R6 O4 U6 U4 X4 I4 AA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abSelected="1" workbookViewId="0">
      <selection activeCell="H12" sqref="H12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82</v>
      </c>
      <c r="C8" s="17" t="s">
        <v>13</v>
      </c>
      <c r="D8" s="18" t="s">
        <v>91</v>
      </c>
      <c r="E8" s="19" t="s">
        <v>2</v>
      </c>
      <c r="F8" s="17" t="s">
        <v>2</v>
      </c>
      <c r="G8" s="18" t="s">
        <v>13</v>
      </c>
      <c r="H8" s="88">
        <v>0</v>
      </c>
      <c r="I8" s="17" t="s">
        <v>78</v>
      </c>
      <c r="J8" s="18" t="s">
        <v>78</v>
      </c>
      <c r="K8" s="19">
        <v>0</v>
      </c>
      <c r="L8" s="17" t="s">
        <v>78</v>
      </c>
      <c r="M8" s="18" t="s">
        <v>77</v>
      </c>
      <c r="N8" s="66">
        <v>0</v>
      </c>
      <c r="O8" s="17" t="s">
        <v>13</v>
      </c>
      <c r="P8" s="18" t="s">
        <v>78</v>
      </c>
      <c r="Q8" s="19" t="s">
        <v>2</v>
      </c>
      <c r="R8" s="17" t="s">
        <v>77</v>
      </c>
      <c r="S8" s="18" t="s">
        <v>77</v>
      </c>
      <c r="T8" s="19">
        <v>0</v>
      </c>
      <c r="U8" s="17" t="s">
        <v>13</v>
      </c>
      <c r="V8" s="18" t="s">
        <v>78</v>
      </c>
      <c r="W8" s="66" t="s">
        <v>2</v>
      </c>
      <c r="X8" s="17" t="s">
        <v>13</v>
      </c>
      <c r="Y8" s="18" t="s">
        <v>2</v>
      </c>
      <c r="Z8" s="19" t="s">
        <v>13</v>
      </c>
      <c r="AA8" s="17" t="s">
        <v>13</v>
      </c>
      <c r="AB8" s="18" t="s">
        <v>2</v>
      </c>
      <c r="AC8" s="19" t="s">
        <v>13</v>
      </c>
      <c r="AD8" s="20"/>
      <c r="AE8" s="18"/>
      <c r="AF8" s="19"/>
      <c r="AG8" s="21">
        <v>13</v>
      </c>
      <c r="AH8" s="22">
        <v>97</v>
      </c>
      <c r="AI8" s="29">
        <v>1</v>
      </c>
      <c r="AJ8" s="24">
        <v>110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76</v>
      </c>
      <c r="C9" s="17" t="s">
        <v>78</v>
      </c>
      <c r="D9" s="18" t="s">
        <v>78</v>
      </c>
      <c r="E9" s="19">
        <v>0</v>
      </c>
      <c r="F9" s="17" t="s">
        <v>2</v>
      </c>
      <c r="G9" s="18" t="s">
        <v>78</v>
      </c>
      <c r="H9" s="88">
        <v>0</v>
      </c>
      <c r="I9" s="17" t="s">
        <v>13</v>
      </c>
      <c r="J9" s="18" t="s">
        <v>77</v>
      </c>
      <c r="K9" s="19">
        <v>0</v>
      </c>
      <c r="L9" s="17" t="s">
        <v>13</v>
      </c>
      <c r="M9" s="18" t="s">
        <v>77</v>
      </c>
      <c r="N9" s="66">
        <v>0</v>
      </c>
      <c r="O9" s="17" t="s">
        <v>78</v>
      </c>
      <c r="P9" s="18" t="s">
        <v>78</v>
      </c>
      <c r="Q9" s="19">
        <v>0</v>
      </c>
      <c r="R9" s="17" t="s">
        <v>13</v>
      </c>
      <c r="S9" s="18" t="s">
        <v>77</v>
      </c>
      <c r="T9" s="19" t="s">
        <v>13</v>
      </c>
      <c r="U9" s="17" t="s">
        <v>13</v>
      </c>
      <c r="V9" s="18" t="s">
        <v>77</v>
      </c>
      <c r="W9" s="66" t="s">
        <v>13</v>
      </c>
      <c r="X9" s="17" t="s">
        <v>78</v>
      </c>
      <c r="Y9" s="18" t="s">
        <v>77</v>
      </c>
      <c r="Z9" s="19">
        <v>0</v>
      </c>
      <c r="AA9" s="17" t="s">
        <v>77</v>
      </c>
      <c r="AB9" s="18" t="s">
        <v>13</v>
      </c>
      <c r="AC9" s="19" t="s">
        <v>2</v>
      </c>
      <c r="AD9" s="28"/>
      <c r="AE9" s="26"/>
      <c r="AF9" s="19"/>
      <c r="AG9" s="21">
        <v>7</v>
      </c>
      <c r="AH9" s="22">
        <v>91</v>
      </c>
      <c r="AI9" s="29">
        <v>2</v>
      </c>
      <c r="AJ9" s="24">
        <v>98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84</v>
      </c>
      <c r="C10" s="17" t="s">
        <v>13</v>
      </c>
      <c r="D10" s="18" t="s">
        <v>78</v>
      </c>
      <c r="E10" s="19">
        <v>0</v>
      </c>
      <c r="F10" s="17" t="s">
        <v>2</v>
      </c>
      <c r="G10" s="18" t="s">
        <v>78</v>
      </c>
      <c r="H10" s="88">
        <v>0</v>
      </c>
      <c r="I10" s="17" t="s">
        <v>13</v>
      </c>
      <c r="J10" s="18" t="s">
        <v>78</v>
      </c>
      <c r="K10" s="19">
        <v>0</v>
      </c>
      <c r="L10" s="17" t="s">
        <v>78</v>
      </c>
      <c r="M10" s="18" t="s">
        <v>13</v>
      </c>
      <c r="N10" s="66">
        <v>0</v>
      </c>
      <c r="O10" s="17" t="s">
        <v>13</v>
      </c>
      <c r="P10" s="18" t="s">
        <v>78</v>
      </c>
      <c r="Q10" s="19" t="s">
        <v>2</v>
      </c>
      <c r="R10" s="17" t="s">
        <v>13</v>
      </c>
      <c r="S10" s="18" t="s">
        <v>77</v>
      </c>
      <c r="T10" s="19" t="s">
        <v>13</v>
      </c>
      <c r="U10" s="17" t="s">
        <v>13</v>
      </c>
      <c r="V10" s="18" t="s">
        <v>77</v>
      </c>
      <c r="W10" s="66" t="s">
        <v>13</v>
      </c>
      <c r="X10" s="17" t="s">
        <v>78</v>
      </c>
      <c r="Y10" s="18" t="s">
        <v>2</v>
      </c>
      <c r="Z10" s="19" t="s">
        <v>13</v>
      </c>
      <c r="AA10" s="17" t="s">
        <v>13</v>
      </c>
      <c r="AB10" s="18" t="s">
        <v>78</v>
      </c>
      <c r="AC10" s="19">
        <v>0</v>
      </c>
      <c r="AD10" s="28"/>
      <c r="AE10" s="26"/>
      <c r="AF10" s="19"/>
      <c r="AG10" s="21">
        <v>9</v>
      </c>
      <c r="AH10" s="22">
        <v>84</v>
      </c>
      <c r="AI10" s="29">
        <v>3</v>
      </c>
      <c r="AJ10" s="24">
        <v>93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89</v>
      </c>
      <c r="C11" s="17" t="s">
        <v>13</v>
      </c>
      <c r="D11" s="18" t="s">
        <v>78</v>
      </c>
      <c r="E11" s="19">
        <v>0</v>
      </c>
      <c r="F11" s="17" t="s">
        <v>2</v>
      </c>
      <c r="G11" s="18" t="s">
        <v>78</v>
      </c>
      <c r="H11" s="88">
        <v>0</v>
      </c>
      <c r="I11" s="17" t="s">
        <v>13</v>
      </c>
      <c r="J11" s="18" t="s">
        <v>77</v>
      </c>
      <c r="K11" s="19">
        <v>0</v>
      </c>
      <c r="L11" s="17" t="s">
        <v>78</v>
      </c>
      <c r="M11" s="18" t="s">
        <v>78</v>
      </c>
      <c r="N11" s="66" t="s">
        <v>14</v>
      </c>
      <c r="O11" s="17" t="s">
        <v>13</v>
      </c>
      <c r="P11" s="18" t="s">
        <v>78</v>
      </c>
      <c r="Q11" s="19" t="s">
        <v>2</v>
      </c>
      <c r="R11" s="17" t="s">
        <v>2</v>
      </c>
      <c r="S11" s="18" t="s">
        <v>78</v>
      </c>
      <c r="T11" s="19" t="s">
        <v>13</v>
      </c>
      <c r="U11" s="17" t="s">
        <v>13</v>
      </c>
      <c r="V11" s="18" t="s">
        <v>77</v>
      </c>
      <c r="W11" s="66" t="s">
        <v>13</v>
      </c>
      <c r="X11" s="17" t="s">
        <v>78</v>
      </c>
      <c r="Y11" s="18" t="s">
        <v>13</v>
      </c>
      <c r="Z11" s="19" t="s">
        <v>13</v>
      </c>
      <c r="AA11" s="17" t="s">
        <v>78</v>
      </c>
      <c r="AB11" s="18" t="s">
        <v>2</v>
      </c>
      <c r="AC11" s="19" t="s">
        <v>14</v>
      </c>
      <c r="AD11" s="27"/>
      <c r="AE11" s="26"/>
      <c r="AF11" s="19"/>
      <c r="AG11" s="21">
        <v>19</v>
      </c>
      <c r="AH11" s="22">
        <v>71</v>
      </c>
      <c r="AI11" s="29">
        <v>6</v>
      </c>
      <c r="AJ11" s="24">
        <v>90</v>
      </c>
      <c r="AK11" s="25">
        <v>4</v>
      </c>
      <c r="AL11" s="1"/>
      <c r="AP11" s="67"/>
    </row>
    <row r="12" spans="1:42" ht="24.95" customHeight="1" thickBot="1">
      <c r="A12" s="29">
        <v>4</v>
      </c>
      <c r="B12" s="21" t="s">
        <v>80</v>
      </c>
      <c r="C12" s="17" t="s">
        <v>78</v>
      </c>
      <c r="D12" s="18" t="s">
        <v>78</v>
      </c>
      <c r="E12" s="19">
        <v>0</v>
      </c>
      <c r="F12" s="17" t="s">
        <v>13</v>
      </c>
      <c r="G12" s="18" t="s">
        <v>78</v>
      </c>
      <c r="H12" s="88">
        <v>0</v>
      </c>
      <c r="I12" s="17" t="s">
        <v>78</v>
      </c>
      <c r="J12" s="18" t="s">
        <v>78</v>
      </c>
      <c r="K12" s="19">
        <v>0</v>
      </c>
      <c r="L12" s="17" t="s">
        <v>78</v>
      </c>
      <c r="M12" s="18" t="s">
        <v>13</v>
      </c>
      <c r="N12" s="66">
        <v>0</v>
      </c>
      <c r="O12" s="17" t="s">
        <v>78</v>
      </c>
      <c r="P12" s="18" t="s">
        <v>13</v>
      </c>
      <c r="Q12" s="19">
        <v>0</v>
      </c>
      <c r="R12" s="17" t="s">
        <v>2</v>
      </c>
      <c r="S12" s="18" t="s">
        <v>78</v>
      </c>
      <c r="T12" s="19" t="s">
        <v>13</v>
      </c>
      <c r="U12" s="17" t="s">
        <v>13</v>
      </c>
      <c r="V12" s="18" t="s">
        <v>78</v>
      </c>
      <c r="W12" s="66" t="s">
        <v>2</v>
      </c>
      <c r="X12" s="17" t="s">
        <v>78</v>
      </c>
      <c r="Y12" s="18" t="s">
        <v>13</v>
      </c>
      <c r="Z12" s="19" t="s">
        <v>13</v>
      </c>
      <c r="AA12" s="17" t="s">
        <v>78</v>
      </c>
      <c r="AB12" s="18" t="s">
        <v>2</v>
      </c>
      <c r="AC12" s="19" t="s">
        <v>14</v>
      </c>
      <c r="AD12" s="28"/>
      <c r="AE12" s="26"/>
      <c r="AF12" s="19"/>
      <c r="AG12" s="21">
        <v>12</v>
      </c>
      <c r="AH12" s="22">
        <v>78</v>
      </c>
      <c r="AI12" s="29">
        <v>4</v>
      </c>
      <c r="AJ12" s="24">
        <v>90</v>
      </c>
      <c r="AK12" s="25">
        <v>4</v>
      </c>
      <c r="AL12" s="1"/>
    </row>
    <row r="13" spans="1:42" ht="24.95" customHeight="1" thickBot="1">
      <c r="A13" s="29">
        <v>6</v>
      </c>
      <c r="B13" s="21" t="s">
        <v>86</v>
      </c>
      <c r="C13" s="17" t="s">
        <v>13</v>
      </c>
      <c r="D13" s="18" t="s">
        <v>13</v>
      </c>
      <c r="E13" s="19">
        <v>0</v>
      </c>
      <c r="F13" s="17" t="s">
        <v>13</v>
      </c>
      <c r="G13" s="18" t="s">
        <v>78</v>
      </c>
      <c r="H13" s="88">
        <v>0</v>
      </c>
      <c r="I13" s="17" t="s">
        <v>78</v>
      </c>
      <c r="J13" s="18" t="s">
        <v>78</v>
      </c>
      <c r="K13" s="19">
        <v>0</v>
      </c>
      <c r="L13" s="17" t="s">
        <v>78</v>
      </c>
      <c r="M13" s="18" t="s">
        <v>2</v>
      </c>
      <c r="N13" s="66">
        <v>0</v>
      </c>
      <c r="O13" s="17" t="s">
        <v>13</v>
      </c>
      <c r="P13" s="18" t="s">
        <v>78</v>
      </c>
      <c r="Q13" s="19" t="s">
        <v>2</v>
      </c>
      <c r="R13" s="17" t="s">
        <v>2</v>
      </c>
      <c r="S13" s="18" t="s">
        <v>78</v>
      </c>
      <c r="T13" s="19" t="s">
        <v>13</v>
      </c>
      <c r="U13" s="17" t="s">
        <v>13</v>
      </c>
      <c r="V13" s="18" t="s">
        <v>78</v>
      </c>
      <c r="W13" s="66" t="s">
        <v>2</v>
      </c>
      <c r="X13" s="17" t="s">
        <v>78</v>
      </c>
      <c r="Y13" s="18" t="s">
        <v>13</v>
      </c>
      <c r="Z13" s="19" t="s">
        <v>13</v>
      </c>
      <c r="AA13" s="17" t="s">
        <v>78</v>
      </c>
      <c r="AB13" s="18" t="s">
        <v>13</v>
      </c>
      <c r="AC13" s="19" t="s">
        <v>13</v>
      </c>
      <c r="AD13" s="28"/>
      <c r="AE13" s="26"/>
      <c r="AF13" s="19"/>
      <c r="AG13" s="21">
        <v>12</v>
      </c>
      <c r="AH13" s="22">
        <v>67</v>
      </c>
      <c r="AI13" s="29">
        <v>9</v>
      </c>
      <c r="AJ13" s="24">
        <v>79</v>
      </c>
      <c r="AK13" s="25">
        <v>6</v>
      </c>
      <c r="AL13" s="1"/>
    </row>
    <row r="14" spans="1:42" ht="24.95" customHeight="1" thickBot="1">
      <c r="A14" s="29">
        <v>6</v>
      </c>
      <c r="B14" s="21" t="s">
        <v>83</v>
      </c>
      <c r="C14" s="17" t="s">
        <v>78</v>
      </c>
      <c r="D14" s="18" t="s">
        <v>78</v>
      </c>
      <c r="E14" s="19">
        <v>0</v>
      </c>
      <c r="F14" s="17" t="s">
        <v>2</v>
      </c>
      <c r="G14" s="18" t="s">
        <v>77</v>
      </c>
      <c r="H14" s="88">
        <v>0</v>
      </c>
      <c r="I14" s="17" t="s">
        <v>77</v>
      </c>
      <c r="J14" s="18" t="s">
        <v>78</v>
      </c>
      <c r="K14" s="19" t="s">
        <v>13</v>
      </c>
      <c r="L14" s="17" t="s">
        <v>77</v>
      </c>
      <c r="M14" s="18" t="s">
        <v>13</v>
      </c>
      <c r="N14" s="66">
        <v>0</v>
      </c>
      <c r="O14" s="17" t="s">
        <v>77</v>
      </c>
      <c r="P14" s="18" t="s">
        <v>78</v>
      </c>
      <c r="Q14" s="19">
        <v>0</v>
      </c>
      <c r="R14" s="17" t="s">
        <v>78</v>
      </c>
      <c r="S14" s="18" t="s">
        <v>77</v>
      </c>
      <c r="T14" s="19" t="s">
        <v>13</v>
      </c>
      <c r="U14" s="17" t="s">
        <v>13</v>
      </c>
      <c r="V14" s="18" t="s">
        <v>78</v>
      </c>
      <c r="W14" s="66" t="s">
        <v>2</v>
      </c>
      <c r="X14" s="17" t="s">
        <v>78</v>
      </c>
      <c r="Y14" s="18" t="s">
        <v>78</v>
      </c>
      <c r="Z14" s="19">
        <v>0</v>
      </c>
      <c r="AA14" s="17" t="s">
        <v>13</v>
      </c>
      <c r="AB14" s="18" t="s">
        <v>78</v>
      </c>
      <c r="AC14" s="19">
        <v>0</v>
      </c>
      <c r="AD14" s="28"/>
      <c r="AE14" s="26"/>
      <c r="AF14" s="19"/>
      <c r="AG14" s="21">
        <v>7</v>
      </c>
      <c r="AH14" s="22">
        <v>72</v>
      </c>
      <c r="AI14" s="29">
        <v>5</v>
      </c>
      <c r="AJ14" s="24">
        <v>79</v>
      </c>
      <c r="AK14" s="25">
        <v>6</v>
      </c>
      <c r="AL14" s="1"/>
    </row>
    <row r="15" spans="1:42" ht="24.95" customHeight="1" thickBot="1">
      <c r="A15" s="29">
        <v>8</v>
      </c>
      <c r="B15" s="21" t="s">
        <v>79</v>
      </c>
      <c r="C15" s="17" t="s">
        <v>13</v>
      </c>
      <c r="D15" s="18" t="s">
        <v>78</v>
      </c>
      <c r="E15" s="19">
        <v>0</v>
      </c>
      <c r="F15" s="17" t="s">
        <v>13</v>
      </c>
      <c r="G15" s="18" t="s">
        <v>77</v>
      </c>
      <c r="H15" s="88">
        <v>0</v>
      </c>
      <c r="I15" s="17" t="s">
        <v>13</v>
      </c>
      <c r="J15" s="18" t="s">
        <v>78</v>
      </c>
      <c r="K15" s="19">
        <v>0</v>
      </c>
      <c r="L15" s="17" t="s">
        <v>13</v>
      </c>
      <c r="M15" s="18" t="s">
        <v>77</v>
      </c>
      <c r="N15" s="66">
        <v>0</v>
      </c>
      <c r="O15" s="17" t="s">
        <v>78</v>
      </c>
      <c r="P15" s="18" t="s">
        <v>13</v>
      </c>
      <c r="Q15" s="19">
        <v>0</v>
      </c>
      <c r="R15" s="17" t="s">
        <v>13</v>
      </c>
      <c r="S15" s="18" t="s">
        <v>77</v>
      </c>
      <c r="T15" s="19" t="s">
        <v>13</v>
      </c>
      <c r="U15" s="17" t="s">
        <v>13</v>
      </c>
      <c r="V15" s="18" t="s">
        <v>77</v>
      </c>
      <c r="W15" s="66" t="s">
        <v>13</v>
      </c>
      <c r="X15" s="17" t="s">
        <v>78</v>
      </c>
      <c r="Y15" s="18" t="s">
        <v>78</v>
      </c>
      <c r="Z15" s="19">
        <v>0</v>
      </c>
      <c r="AA15" s="17" t="s">
        <v>78</v>
      </c>
      <c r="AB15" s="18" t="s">
        <v>13</v>
      </c>
      <c r="AC15" s="19" t="s">
        <v>13</v>
      </c>
      <c r="AD15" s="28"/>
      <c r="AE15" s="26"/>
      <c r="AF15" s="19"/>
      <c r="AG15" s="21">
        <v>6</v>
      </c>
      <c r="AH15" s="22">
        <v>71</v>
      </c>
      <c r="AI15" s="29">
        <v>6</v>
      </c>
      <c r="AJ15" s="24">
        <v>77</v>
      </c>
      <c r="AK15" s="25">
        <v>8</v>
      </c>
      <c r="AL15" s="1"/>
    </row>
    <row r="16" spans="1:42" ht="24.95" customHeight="1" thickBot="1">
      <c r="A16" s="29">
        <v>9</v>
      </c>
      <c r="B16" s="21" t="s">
        <v>87</v>
      </c>
      <c r="C16" s="17" t="s">
        <v>13</v>
      </c>
      <c r="D16" s="18" t="s">
        <v>13</v>
      </c>
      <c r="E16" s="19">
        <v>0</v>
      </c>
      <c r="F16" s="17" t="s">
        <v>13</v>
      </c>
      <c r="G16" s="18" t="s">
        <v>78</v>
      </c>
      <c r="H16" s="88">
        <v>0</v>
      </c>
      <c r="I16" s="17" t="s">
        <v>78</v>
      </c>
      <c r="J16" s="18" t="s">
        <v>13</v>
      </c>
      <c r="K16" s="19" t="s">
        <v>13</v>
      </c>
      <c r="L16" s="17" t="s">
        <v>78</v>
      </c>
      <c r="M16" s="18" t="s">
        <v>2</v>
      </c>
      <c r="N16" s="66">
        <v>0</v>
      </c>
      <c r="O16" s="17" t="s">
        <v>78</v>
      </c>
      <c r="P16" s="18" t="s">
        <v>13</v>
      </c>
      <c r="Q16" s="19">
        <v>0</v>
      </c>
      <c r="R16" s="17" t="s">
        <v>13</v>
      </c>
      <c r="S16" s="18" t="s">
        <v>78</v>
      </c>
      <c r="T16" s="19" t="s">
        <v>13</v>
      </c>
      <c r="U16" s="17" t="s">
        <v>13</v>
      </c>
      <c r="V16" s="18" t="s">
        <v>78</v>
      </c>
      <c r="W16" s="66" t="s">
        <v>2</v>
      </c>
      <c r="X16" s="17" t="s">
        <v>78</v>
      </c>
      <c r="Y16" s="18" t="s">
        <v>13</v>
      </c>
      <c r="Z16" s="19" t="s">
        <v>13</v>
      </c>
      <c r="AA16" s="17" t="s">
        <v>78</v>
      </c>
      <c r="AB16" s="18" t="s">
        <v>13</v>
      </c>
      <c r="AC16" s="19" t="s">
        <v>13</v>
      </c>
      <c r="AD16" s="28"/>
      <c r="AE16" s="26"/>
      <c r="AF16" s="19"/>
      <c r="AG16" s="21">
        <v>11</v>
      </c>
      <c r="AH16" s="22">
        <v>65</v>
      </c>
      <c r="AI16" s="29">
        <v>11</v>
      </c>
      <c r="AJ16" s="24">
        <v>76</v>
      </c>
      <c r="AK16" s="25">
        <v>9</v>
      </c>
      <c r="AL16" s="1"/>
    </row>
    <row r="17" spans="1:38" ht="24.95" customHeight="1" thickBot="1">
      <c r="A17" s="29">
        <v>9</v>
      </c>
      <c r="B17" s="21" t="s">
        <v>88</v>
      </c>
      <c r="C17" s="17" t="s">
        <v>13</v>
      </c>
      <c r="D17" s="18" t="s">
        <v>13</v>
      </c>
      <c r="E17" s="19">
        <v>0</v>
      </c>
      <c r="F17" s="17" t="s">
        <v>2</v>
      </c>
      <c r="G17" s="18" t="s">
        <v>78</v>
      </c>
      <c r="H17" s="88">
        <v>0</v>
      </c>
      <c r="I17" s="17" t="s">
        <v>13</v>
      </c>
      <c r="J17" s="18" t="s">
        <v>78</v>
      </c>
      <c r="K17" s="19">
        <v>0</v>
      </c>
      <c r="L17" s="17" t="s">
        <v>78</v>
      </c>
      <c r="M17" s="18" t="s">
        <v>2</v>
      </c>
      <c r="N17" s="66">
        <v>0</v>
      </c>
      <c r="O17" s="17" t="s">
        <v>78</v>
      </c>
      <c r="P17" s="18" t="s">
        <v>13</v>
      </c>
      <c r="Q17" s="19">
        <v>0</v>
      </c>
      <c r="R17" s="17" t="s">
        <v>78</v>
      </c>
      <c r="S17" s="18" t="s">
        <v>78</v>
      </c>
      <c r="T17" s="19">
        <v>0</v>
      </c>
      <c r="U17" s="17" t="s">
        <v>13</v>
      </c>
      <c r="V17" s="18" t="s">
        <v>78</v>
      </c>
      <c r="W17" s="66" t="s">
        <v>2</v>
      </c>
      <c r="X17" s="17" t="s">
        <v>78</v>
      </c>
      <c r="Y17" s="18" t="s">
        <v>2</v>
      </c>
      <c r="Z17" s="19" t="s">
        <v>13</v>
      </c>
      <c r="AA17" s="17" t="s">
        <v>78</v>
      </c>
      <c r="AB17" s="18" t="s">
        <v>13</v>
      </c>
      <c r="AC17" s="19" t="s">
        <v>13</v>
      </c>
      <c r="AD17" s="28"/>
      <c r="AE17" s="26"/>
      <c r="AF17" s="19"/>
      <c r="AG17" s="21">
        <v>7</v>
      </c>
      <c r="AH17" s="22">
        <v>69</v>
      </c>
      <c r="AI17" s="29">
        <v>8</v>
      </c>
      <c r="AJ17" s="24">
        <v>76</v>
      </c>
      <c r="AK17" s="25">
        <v>9</v>
      </c>
      <c r="AL17" s="1"/>
    </row>
    <row r="18" spans="1:38" ht="24.95" customHeight="1" thickBot="1">
      <c r="A18" s="29">
        <v>11</v>
      </c>
      <c r="B18" s="21" t="s">
        <v>90</v>
      </c>
      <c r="C18" s="17" t="s">
        <v>13</v>
      </c>
      <c r="D18" s="18" t="s">
        <v>78</v>
      </c>
      <c r="E18" s="19">
        <v>0</v>
      </c>
      <c r="F18" s="17" t="s">
        <v>13</v>
      </c>
      <c r="G18" s="18" t="s">
        <v>78</v>
      </c>
      <c r="H18" s="88">
        <v>0</v>
      </c>
      <c r="I18" s="17" t="s">
        <v>13</v>
      </c>
      <c r="J18" s="18" t="s">
        <v>78</v>
      </c>
      <c r="K18" s="19">
        <v>0</v>
      </c>
      <c r="L18" s="17" t="s">
        <v>78</v>
      </c>
      <c r="M18" s="18" t="s">
        <v>77</v>
      </c>
      <c r="N18" s="66">
        <v>0</v>
      </c>
      <c r="O18" s="17" t="s">
        <v>78</v>
      </c>
      <c r="P18" s="18" t="s">
        <v>78</v>
      </c>
      <c r="Q18" s="19">
        <v>0</v>
      </c>
      <c r="R18" s="17" t="s">
        <v>13</v>
      </c>
      <c r="S18" s="18" t="s">
        <v>77</v>
      </c>
      <c r="T18" s="19" t="s">
        <v>13</v>
      </c>
      <c r="U18" s="17" t="s">
        <v>13</v>
      </c>
      <c r="V18" s="18" t="s">
        <v>78</v>
      </c>
      <c r="W18" s="66" t="s">
        <v>2</v>
      </c>
      <c r="X18" s="17" t="s">
        <v>78</v>
      </c>
      <c r="Y18" s="18" t="s">
        <v>78</v>
      </c>
      <c r="Z18" s="19">
        <v>0</v>
      </c>
      <c r="AA18" s="17" t="s">
        <v>77</v>
      </c>
      <c r="AB18" s="18" t="s">
        <v>78</v>
      </c>
      <c r="AC18" s="19" t="s">
        <v>13</v>
      </c>
      <c r="AD18" s="28"/>
      <c r="AE18" s="26"/>
      <c r="AF18" s="19"/>
      <c r="AG18" s="21">
        <v>7</v>
      </c>
      <c r="AH18" s="22">
        <v>66</v>
      </c>
      <c r="AI18" s="29">
        <v>10</v>
      </c>
      <c r="AJ18" s="24">
        <v>73</v>
      </c>
      <c r="AK18" s="25">
        <v>11</v>
      </c>
      <c r="AL18" s="1"/>
    </row>
    <row r="19" spans="1:38" ht="24.95" customHeight="1" thickBot="1">
      <c r="A19" s="29">
        <v>12</v>
      </c>
      <c r="B19" s="21" t="s">
        <v>85</v>
      </c>
      <c r="C19" s="17" t="s">
        <v>13</v>
      </c>
      <c r="D19" s="18" t="s">
        <v>78</v>
      </c>
      <c r="E19" s="19">
        <v>0</v>
      </c>
      <c r="F19" s="17" t="s">
        <v>13</v>
      </c>
      <c r="G19" s="18" t="s">
        <v>78</v>
      </c>
      <c r="H19" s="88">
        <v>0</v>
      </c>
      <c r="I19" s="17" t="s">
        <v>13</v>
      </c>
      <c r="J19" s="18" t="s">
        <v>78</v>
      </c>
      <c r="K19" s="19">
        <v>0</v>
      </c>
      <c r="L19" s="17" t="s">
        <v>78</v>
      </c>
      <c r="M19" s="18" t="s">
        <v>13</v>
      </c>
      <c r="N19" s="66">
        <v>0</v>
      </c>
      <c r="O19" s="17" t="s">
        <v>13</v>
      </c>
      <c r="P19" s="18" t="s">
        <v>13</v>
      </c>
      <c r="Q19" s="19">
        <v>0</v>
      </c>
      <c r="R19" s="17" t="s">
        <v>13</v>
      </c>
      <c r="S19" s="18" t="s">
        <v>78</v>
      </c>
      <c r="T19" s="19" t="s">
        <v>13</v>
      </c>
      <c r="U19" s="17" t="s">
        <v>2</v>
      </c>
      <c r="V19" s="18" t="s">
        <v>78</v>
      </c>
      <c r="W19" s="66" t="s">
        <v>13</v>
      </c>
      <c r="X19" s="17" t="s">
        <v>78</v>
      </c>
      <c r="Y19" s="18" t="s">
        <v>13</v>
      </c>
      <c r="Z19" s="19" t="s">
        <v>13</v>
      </c>
      <c r="AA19" s="17" t="s">
        <v>78</v>
      </c>
      <c r="AB19" s="18" t="s">
        <v>78</v>
      </c>
      <c r="AC19" s="19">
        <v>0</v>
      </c>
      <c r="AD19" s="28"/>
      <c r="AE19" s="26"/>
      <c r="AF19" s="19"/>
      <c r="AG19" s="21">
        <v>6</v>
      </c>
      <c r="AH19" s="22">
        <v>56</v>
      </c>
      <c r="AI19" s="29">
        <v>12</v>
      </c>
      <c r="AJ19" s="24">
        <v>62</v>
      </c>
      <c r="AK19" s="25">
        <v>12</v>
      </c>
      <c r="AL19" s="1"/>
    </row>
    <row r="20" spans="1:38" ht="24.95" customHeight="1" thickBot="1">
      <c r="A20" s="29">
        <v>13</v>
      </c>
      <c r="B20" s="21" t="s">
        <v>81</v>
      </c>
      <c r="C20" s="17" t="s">
        <v>2</v>
      </c>
      <c r="D20" s="18" t="s">
        <v>78</v>
      </c>
      <c r="E20" s="19">
        <v>0</v>
      </c>
      <c r="F20" s="17" t="s">
        <v>13</v>
      </c>
      <c r="G20" s="18" t="s">
        <v>78</v>
      </c>
      <c r="H20" s="88">
        <v>0</v>
      </c>
      <c r="I20" s="17" t="s">
        <v>78</v>
      </c>
      <c r="J20" s="18" t="s">
        <v>78</v>
      </c>
      <c r="K20" s="19">
        <v>0</v>
      </c>
      <c r="L20" s="17" t="s">
        <v>13</v>
      </c>
      <c r="M20" s="18" t="s">
        <v>2</v>
      </c>
      <c r="N20" s="66">
        <v>0</v>
      </c>
      <c r="O20" s="17" t="s">
        <v>78</v>
      </c>
      <c r="P20" s="18" t="s">
        <v>13</v>
      </c>
      <c r="Q20" s="19">
        <v>0</v>
      </c>
      <c r="R20" s="17" t="s">
        <v>78</v>
      </c>
      <c r="S20" s="18" t="s">
        <v>77</v>
      </c>
      <c r="T20" s="19" t="s">
        <v>13</v>
      </c>
      <c r="U20" s="17" t="s">
        <v>78</v>
      </c>
      <c r="V20" s="18" t="s">
        <v>77</v>
      </c>
      <c r="W20" s="66" t="s">
        <v>14</v>
      </c>
      <c r="X20" s="17" t="s">
        <v>78</v>
      </c>
      <c r="Y20" s="18" t="s">
        <v>91</v>
      </c>
      <c r="Z20" s="19" t="s">
        <v>14</v>
      </c>
      <c r="AA20" s="17" t="s">
        <v>78</v>
      </c>
      <c r="AB20" s="18" t="s">
        <v>77</v>
      </c>
      <c r="AC20" s="19">
        <v>0</v>
      </c>
      <c r="AD20" s="28"/>
      <c r="AE20" s="26"/>
      <c r="AF20" s="19"/>
      <c r="AG20" s="21">
        <v>12</v>
      </c>
      <c r="AH20" s="22">
        <v>48</v>
      </c>
      <c r="AI20" s="29">
        <v>13</v>
      </c>
      <c r="AJ20" s="24">
        <v>60</v>
      </c>
      <c r="AK20" s="25">
        <v>13</v>
      </c>
      <c r="AL20" s="1"/>
    </row>
    <row r="21" spans="1:38" ht="24.95" customHeight="1" thickBot="1">
      <c r="A21" s="29">
        <v>14</v>
      </c>
      <c r="B21" s="21"/>
      <c r="C21" s="17"/>
      <c r="D21" s="18"/>
      <c r="E21" s="19">
        <v>0</v>
      </c>
      <c r="F21" s="17"/>
      <c r="G21" s="18"/>
      <c r="H21" s="19">
        <v>0</v>
      </c>
      <c r="I21" s="17"/>
      <c r="J21" s="18"/>
      <c r="K21" s="19">
        <v>0</v>
      </c>
      <c r="L21" s="17"/>
      <c r="M21" s="18"/>
      <c r="N21" s="66" t="s">
        <v>2</v>
      </c>
      <c r="O21" s="17"/>
      <c r="P21" s="18"/>
      <c r="Q21" s="19">
        <v>0</v>
      </c>
      <c r="R21" s="17"/>
      <c r="S21" s="18"/>
      <c r="T21" s="19">
        <v>0</v>
      </c>
      <c r="U21" s="17"/>
      <c r="V21" s="18"/>
      <c r="W21" s="66">
        <v>0</v>
      </c>
      <c r="X21" s="17"/>
      <c r="Y21" s="18"/>
      <c r="Z21" s="19">
        <v>0</v>
      </c>
      <c r="AA21" s="17"/>
      <c r="AB21" s="18"/>
      <c r="AC21" s="19">
        <v>0</v>
      </c>
      <c r="AD21" s="28"/>
      <c r="AE21" s="26"/>
      <c r="AF21" s="19"/>
      <c r="AG21" s="21">
        <v>3</v>
      </c>
      <c r="AH21" s="22">
        <v>9</v>
      </c>
      <c r="AI21" s="29">
        <v>14</v>
      </c>
      <c r="AJ21" s="24">
        <v>12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>
        <v>0</v>
      </c>
      <c r="F22" s="17"/>
      <c r="G22" s="18"/>
      <c r="H22" s="19">
        <v>0</v>
      </c>
      <c r="I22" s="17"/>
      <c r="J22" s="18"/>
      <c r="K22" s="19">
        <v>0</v>
      </c>
      <c r="L22" s="17"/>
      <c r="M22" s="18"/>
      <c r="N22" s="66" t="s">
        <v>2</v>
      </c>
      <c r="O22" s="17"/>
      <c r="P22" s="18"/>
      <c r="Q22" s="19">
        <v>0</v>
      </c>
      <c r="R22" s="17"/>
      <c r="S22" s="18"/>
      <c r="T22" s="19">
        <v>0</v>
      </c>
      <c r="U22" s="17"/>
      <c r="V22" s="18"/>
      <c r="W22" s="66">
        <v>0</v>
      </c>
      <c r="X22" s="17"/>
      <c r="Y22" s="18"/>
      <c r="Z22" s="19">
        <v>0</v>
      </c>
      <c r="AA22" s="17"/>
      <c r="AB22" s="18"/>
      <c r="AC22" s="19">
        <v>0</v>
      </c>
      <c r="AD22" s="28"/>
      <c r="AE22" s="26"/>
      <c r="AF22" s="19"/>
      <c r="AG22" s="21">
        <v>3</v>
      </c>
      <c r="AH22" s="22">
        <v>9</v>
      </c>
      <c r="AI22" s="29">
        <v>14</v>
      </c>
      <c r="AJ22" s="24">
        <v>12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>
        <v>0</v>
      </c>
      <c r="F23" s="17"/>
      <c r="G23" s="18"/>
      <c r="H23" s="19">
        <v>0</v>
      </c>
      <c r="I23" s="17"/>
      <c r="J23" s="18"/>
      <c r="K23" s="19">
        <v>0</v>
      </c>
      <c r="L23" s="17"/>
      <c r="M23" s="18"/>
      <c r="N23" s="66" t="s">
        <v>2</v>
      </c>
      <c r="O23" s="17"/>
      <c r="P23" s="18"/>
      <c r="Q23" s="19">
        <v>0</v>
      </c>
      <c r="R23" s="17"/>
      <c r="S23" s="18"/>
      <c r="T23" s="19">
        <v>0</v>
      </c>
      <c r="U23" s="17"/>
      <c r="V23" s="18"/>
      <c r="W23" s="66">
        <v>0</v>
      </c>
      <c r="X23" s="17"/>
      <c r="Y23" s="18"/>
      <c r="Z23" s="19">
        <v>0</v>
      </c>
      <c r="AA23" s="17"/>
      <c r="AB23" s="18"/>
      <c r="AC23" s="19">
        <v>0</v>
      </c>
      <c r="AD23" s="28"/>
      <c r="AE23" s="26"/>
      <c r="AF23" s="19"/>
      <c r="AG23" s="21">
        <v>3</v>
      </c>
      <c r="AH23" s="22">
        <v>9</v>
      </c>
      <c r="AI23" s="29">
        <v>14</v>
      </c>
      <c r="AJ23" s="24">
        <v>12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>
        <v>0</v>
      </c>
      <c r="F24" s="17"/>
      <c r="G24" s="18"/>
      <c r="H24" s="19">
        <v>0</v>
      </c>
      <c r="I24" s="17"/>
      <c r="J24" s="18"/>
      <c r="K24" s="19">
        <v>0</v>
      </c>
      <c r="L24" s="17"/>
      <c r="M24" s="18"/>
      <c r="N24" s="66" t="s">
        <v>2</v>
      </c>
      <c r="O24" s="17"/>
      <c r="P24" s="18"/>
      <c r="Q24" s="19">
        <v>0</v>
      </c>
      <c r="R24" s="17"/>
      <c r="S24" s="18"/>
      <c r="T24" s="19">
        <v>0</v>
      </c>
      <c r="U24" s="17"/>
      <c r="V24" s="18"/>
      <c r="W24" s="66">
        <v>0</v>
      </c>
      <c r="X24" s="17"/>
      <c r="Y24" s="18"/>
      <c r="Z24" s="19">
        <v>0</v>
      </c>
      <c r="AA24" s="17"/>
      <c r="AB24" s="18"/>
      <c r="AC24" s="19">
        <v>0</v>
      </c>
      <c r="AD24" s="28"/>
      <c r="AE24" s="26"/>
      <c r="AF24" s="19"/>
      <c r="AG24" s="21">
        <v>3</v>
      </c>
      <c r="AH24" s="22">
        <v>9</v>
      </c>
      <c r="AI24" s="29">
        <v>14</v>
      </c>
      <c r="AJ24" s="24">
        <v>12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>
        <v>0</v>
      </c>
      <c r="F25" s="17"/>
      <c r="G25" s="18"/>
      <c r="H25" s="19">
        <v>0</v>
      </c>
      <c r="I25" s="17"/>
      <c r="J25" s="18"/>
      <c r="K25" s="19">
        <v>0</v>
      </c>
      <c r="L25" s="17"/>
      <c r="M25" s="18"/>
      <c r="N25" s="66" t="s">
        <v>2</v>
      </c>
      <c r="O25" s="17"/>
      <c r="P25" s="18"/>
      <c r="Q25" s="19">
        <v>0</v>
      </c>
      <c r="R25" s="17"/>
      <c r="S25" s="18"/>
      <c r="T25" s="19">
        <v>0</v>
      </c>
      <c r="U25" s="17"/>
      <c r="V25" s="18"/>
      <c r="W25" s="66">
        <v>0</v>
      </c>
      <c r="X25" s="17"/>
      <c r="Y25" s="18"/>
      <c r="Z25" s="19">
        <v>0</v>
      </c>
      <c r="AA25" s="17"/>
      <c r="AB25" s="18"/>
      <c r="AC25" s="19">
        <v>0</v>
      </c>
      <c r="AD25" s="28"/>
      <c r="AE25" s="26"/>
      <c r="AF25" s="19"/>
      <c r="AG25" s="21">
        <v>3</v>
      </c>
      <c r="AH25" s="22">
        <v>9</v>
      </c>
      <c r="AI25" s="29">
        <v>14</v>
      </c>
      <c r="AJ25" s="24">
        <v>12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>
        <v>0</v>
      </c>
      <c r="F26" s="17"/>
      <c r="G26" s="18"/>
      <c r="H26" s="19">
        <v>0</v>
      </c>
      <c r="I26" s="17"/>
      <c r="J26" s="18"/>
      <c r="K26" s="19">
        <v>0</v>
      </c>
      <c r="L26" s="17"/>
      <c r="M26" s="18"/>
      <c r="N26" s="66" t="s">
        <v>2</v>
      </c>
      <c r="O26" s="17"/>
      <c r="P26" s="18"/>
      <c r="Q26" s="19">
        <v>0</v>
      </c>
      <c r="R26" s="17"/>
      <c r="S26" s="18"/>
      <c r="T26" s="19">
        <v>0</v>
      </c>
      <c r="U26" s="17"/>
      <c r="V26" s="18"/>
      <c r="W26" s="66">
        <v>0</v>
      </c>
      <c r="X26" s="17"/>
      <c r="Y26" s="18"/>
      <c r="Z26" s="19">
        <v>0</v>
      </c>
      <c r="AA26" s="17"/>
      <c r="AB26" s="18"/>
      <c r="AC26" s="19">
        <v>0</v>
      </c>
      <c r="AD26" s="28"/>
      <c r="AE26" s="26"/>
      <c r="AF26" s="19"/>
      <c r="AG26" s="21">
        <v>3</v>
      </c>
      <c r="AH26" s="22">
        <v>9</v>
      </c>
      <c r="AI26" s="29">
        <v>14</v>
      </c>
      <c r="AJ26" s="24">
        <v>12</v>
      </c>
      <c r="AK26" s="25">
        <v>14</v>
      </c>
      <c r="AL26" s="1"/>
    </row>
    <row r="27" spans="1:38" ht="28.15" customHeight="1" thickBot="1">
      <c r="A27" s="29">
        <v>14</v>
      </c>
      <c r="B27" s="21"/>
      <c r="C27" s="17"/>
      <c r="D27" s="18"/>
      <c r="E27" s="19">
        <v>0</v>
      </c>
      <c r="F27" s="17"/>
      <c r="G27" s="18"/>
      <c r="H27" s="19">
        <v>0</v>
      </c>
      <c r="I27" s="17"/>
      <c r="J27" s="18"/>
      <c r="K27" s="19">
        <v>0</v>
      </c>
      <c r="L27" s="17"/>
      <c r="M27" s="18"/>
      <c r="N27" s="66" t="s">
        <v>2</v>
      </c>
      <c r="O27" s="17"/>
      <c r="P27" s="18"/>
      <c r="Q27" s="19">
        <v>0</v>
      </c>
      <c r="R27" s="17"/>
      <c r="S27" s="18"/>
      <c r="T27" s="19">
        <v>0</v>
      </c>
      <c r="U27" s="17"/>
      <c r="V27" s="18"/>
      <c r="W27" s="66">
        <v>0</v>
      </c>
      <c r="X27" s="17"/>
      <c r="Y27" s="18"/>
      <c r="Z27" s="19">
        <v>0</v>
      </c>
      <c r="AA27" s="17"/>
      <c r="AB27" s="18"/>
      <c r="AC27" s="19">
        <v>0</v>
      </c>
      <c r="AD27" s="28"/>
      <c r="AE27" s="26"/>
      <c r="AF27" s="19"/>
      <c r="AG27" s="21">
        <v>3</v>
      </c>
      <c r="AH27" s="22">
        <v>9</v>
      </c>
      <c r="AI27" s="29">
        <v>14</v>
      </c>
      <c r="AJ27" s="24">
        <v>12</v>
      </c>
      <c r="AK27" s="25"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L4 L6 I6 R6 I4 X6 R4 F6 C6 C4 F4 O6 O4 U4 U6 X4 AA4 AA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'7.Spieltag'!AJ8</f>
        <v>110</v>
      </c>
      <c r="AI8" s="29">
        <f>'7.Spieltag'!AK8</f>
        <v>1</v>
      </c>
      <c r="AJ8" s="24">
        <f t="shared" ref="AJ8:AJ25" si="8">AG8+AH8</f>
        <v>155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'7.Spieltag'!AJ9</f>
        <v>98</v>
      </c>
      <c r="AI9" s="29">
        <f>'7.Spieltag'!AK9</f>
        <v>2</v>
      </c>
      <c r="AJ9" s="24">
        <f t="shared" si="8"/>
        <v>143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'7.Spieltag'!AJ10</f>
        <v>93</v>
      </c>
      <c r="AI10" s="29">
        <f>'7.Spieltag'!AK10</f>
        <v>3</v>
      </c>
      <c r="AJ10" s="24">
        <f t="shared" si="8"/>
        <v>138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'7.Spieltag'!AJ11</f>
        <v>90</v>
      </c>
      <c r="AI11" s="29">
        <f>'7.Spieltag'!AK11</f>
        <v>4</v>
      </c>
      <c r="AJ11" s="24">
        <f t="shared" si="8"/>
        <v>135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'7.Spieltag'!AJ12</f>
        <v>90</v>
      </c>
      <c r="AI12" s="29">
        <f>'7.Spieltag'!AK12</f>
        <v>4</v>
      </c>
      <c r="AJ12" s="24">
        <f t="shared" si="8"/>
        <v>135</v>
      </c>
      <c r="AK12" s="25">
        <f t="shared" si="9"/>
        <v>4</v>
      </c>
      <c r="AL12" s="1"/>
    </row>
    <row r="13" spans="1:42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'7.Spieltag'!AJ13</f>
        <v>79</v>
      </c>
      <c r="AI13" s="29">
        <f>'7.Spieltag'!AK13</f>
        <v>6</v>
      </c>
      <c r="AJ13" s="24">
        <f t="shared" si="8"/>
        <v>124</v>
      </c>
      <c r="AK13" s="25">
        <f t="shared" si="9"/>
        <v>6</v>
      </c>
      <c r="AL13" s="1"/>
    </row>
    <row r="14" spans="1:42" ht="24.95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'7.Spieltag'!AJ14</f>
        <v>79</v>
      </c>
      <c r="AI14" s="29">
        <f>'7.Spieltag'!AK14</f>
        <v>6</v>
      </c>
      <c r="AJ14" s="24">
        <f t="shared" si="8"/>
        <v>124</v>
      </c>
      <c r="AK14" s="25">
        <f t="shared" si="9"/>
        <v>6</v>
      </c>
      <c r="AL14" s="1"/>
    </row>
    <row r="15" spans="1:42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'7.Spieltag'!AJ15</f>
        <v>77</v>
      </c>
      <c r="AI15" s="29">
        <f>'7.Spieltag'!AK15</f>
        <v>8</v>
      </c>
      <c r="AJ15" s="24">
        <f t="shared" si="8"/>
        <v>122</v>
      </c>
      <c r="AK15" s="25">
        <f t="shared" si="9"/>
        <v>8</v>
      </c>
      <c r="AL15" s="1"/>
    </row>
    <row r="16" spans="1:42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'7.Spieltag'!AJ16</f>
        <v>76</v>
      </c>
      <c r="AI16" s="29">
        <f>'7.Spieltag'!AK16</f>
        <v>9</v>
      </c>
      <c r="AJ16" s="24">
        <f t="shared" si="8"/>
        <v>121</v>
      </c>
      <c r="AK16" s="25">
        <f t="shared" si="9"/>
        <v>9</v>
      </c>
      <c r="AL16" s="1"/>
    </row>
    <row r="17" spans="1:38" ht="24.95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'7.Spieltag'!AJ17</f>
        <v>76</v>
      </c>
      <c r="AI17" s="29">
        <f>'7.Spieltag'!AK17</f>
        <v>9</v>
      </c>
      <c r="AJ17" s="24">
        <f t="shared" si="8"/>
        <v>121</v>
      </c>
      <c r="AK17" s="25">
        <f t="shared" si="9"/>
        <v>9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'7.Spieltag'!AJ18</f>
        <v>73</v>
      </c>
      <c r="AI18" s="29">
        <f>'7.Spieltag'!AK18</f>
        <v>11</v>
      </c>
      <c r="AJ18" s="24">
        <f t="shared" si="8"/>
        <v>118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'7.Spieltag'!AJ19</f>
        <v>62</v>
      </c>
      <c r="AI19" s="29">
        <f>'7.Spieltag'!AK19</f>
        <v>12</v>
      </c>
      <c r="AJ19" s="24">
        <f t="shared" si="8"/>
        <v>107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'7.Spieltag'!AJ20</f>
        <v>60</v>
      </c>
      <c r="AI20" s="29">
        <f>'7.Spieltag'!AK20</f>
        <v>13</v>
      </c>
      <c r="AJ20" s="24">
        <f t="shared" si="8"/>
        <v>105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'7.Spieltag'!AJ21</f>
        <v>12</v>
      </c>
      <c r="AI21" s="29">
        <f>'7.Spieltag'!AK21</f>
        <v>14</v>
      </c>
      <c r="AJ21" s="24">
        <f t="shared" si="8"/>
        <v>57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'7.Spieltag'!AJ22</f>
        <v>12</v>
      </c>
      <c r="AI22" s="29">
        <f>'7.Spieltag'!AK22</f>
        <v>14</v>
      </c>
      <c r="AJ22" s="24">
        <f t="shared" si="8"/>
        <v>57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'7.Spieltag'!AJ23</f>
        <v>12</v>
      </c>
      <c r="AI23" s="29">
        <f>'7.Spieltag'!AK23</f>
        <v>14</v>
      </c>
      <c r="AJ23" s="24">
        <f t="shared" si="8"/>
        <v>57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'7.Spieltag'!AJ24</f>
        <v>12</v>
      </c>
      <c r="AI24" s="29">
        <f>'7.Spieltag'!AK24</f>
        <v>14</v>
      </c>
      <c r="AJ24" s="24">
        <f t="shared" si="8"/>
        <v>57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'7.Spieltag'!AJ25</f>
        <v>12</v>
      </c>
      <c r="AI25" s="29">
        <f>'7.Spieltag'!AK25</f>
        <v>14</v>
      </c>
      <c r="AJ25" s="24">
        <f t="shared" si="8"/>
        <v>57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3">E26+H26+K26+N26+Q26+T26+W26+Z26+AC26+AF26</f>
        <v>45</v>
      </c>
      <c r="AH26" s="22">
        <f>'7.Spieltag'!AJ26</f>
        <v>12</v>
      </c>
      <c r="AI26" s="29">
        <f>'7.Spieltag'!AK26</f>
        <v>14</v>
      </c>
      <c r="AJ26" s="24">
        <f t="shared" ref="AJ26" si="14">AG26+AH26</f>
        <v>57</v>
      </c>
      <c r="AK26" s="25">
        <f t="shared" si="9"/>
        <v>14</v>
      </c>
      <c r="AL26" s="1"/>
    </row>
    <row r="27" spans="1:38" ht="28.15" customHeight="1" thickBot="1">
      <c r="A27" s="29">
        <f t="shared" ref="A27" si="15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6">E27+H27+K27+N27+Q27+T27+W27+Z27+AC27+AF27</f>
        <v>45</v>
      </c>
      <c r="AH27" s="22">
        <f>'7.Spieltag'!AJ27</f>
        <v>12</v>
      </c>
      <c r="AI27" s="29">
        <f>'7.Spieltag'!AK27</f>
        <v>14</v>
      </c>
      <c r="AJ27" s="24">
        <f t="shared" ref="AJ27" si="17">AG27+AH27</f>
        <v>57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C6 R6 AA6 O4 AA4 L6 I6 L4 F4 U4 R4 F6 X4 O6 I4 U6 C4 X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A4" sqref="AA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'8.Spieltag'!AJ8</f>
        <v>155</v>
      </c>
      <c r="AI8" s="29">
        <f>'8.Spieltag'!AK8</f>
        <v>1</v>
      </c>
      <c r="AJ8" s="24">
        <f t="shared" ref="AJ8" si="8">AG8+AH8</f>
        <v>200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'8.Spieltag'!AJ9</f>
        <v>143</v>
      </c>
      <c r="AI9" s="29">
        <f>'8.Spieltag'!AK9</f>
        <v>2</v>
      </c>
      <c r="AJ9" s="24">
        <f t="shared" ref="AJ9:AJ25" si="14">AG9+AH9</f>
        <v>188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'8.Spieltag'!AJ10</f>
        <v>138</v>
      </c>
      <c r="AI10" s="29">
        <f>'8.Spieltag'!AK10</f>
        <v>3</v>
      </c>
      <c r="AJ10" s="24">
        <f t="shared" si="14"/>
        <v>183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'8.Spieltag'!AJ11</f>
        <v>135</v>
      </c>
      <c r="AI11" s="29">
        <f>'8.Spieltag'!AK11</f>
        <v>4</v>
      </c>
      <c r="AJ11" s="24">
        <f t="shared" si="14"/>
        <v>180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'8.Spieltag'!AJ12</f>
        <v>135</v>
      </c>
      <c r="AI12" s="29">
        <f>'8.Spieltag'!AK12</f>
        <v>4</v>
      </c>
      <c r="AJ12" s="24">
        <f t="shared" si="14"/>
        <v>180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'8.Spieltag'!AJ13</f>
        <v>124</v>
      </c>
      <c r="AI13" s="29">
        <f>'8.Spieltag'!AK13</f>
        <v>6</v>
      </c>
      <c r="AJ13" s="24">
        <f t="shared" si="14"/>
        <v>169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'8.Spieltag'!AJ14</f>
        <v>124</v>
      </c>
      <c r="AI14" s="29">
        <f>'8.Spieltag'!AK14</f>
        <v>6</v>
      </c>
      <c r="AJ14" s="24">
        <f t="shared" si="14"/>
        <v>169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'8.Spieltag'!AJ15</f>
        <v>122</v>
      </c>
      <c r="AI15" s="29">
        <f>'8.Spieltag'!AK15</f>
        <v>8</v>
      </c>
      <c r="AJ15" s="24">
        <f t="shared" si="14"/>
        <v>167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'8.Spieltag'!AJ16</f>
        <v>121</v>
      </c>
      <c r="AI16" s="29">
        <f>'8.Spieltag'!AK16</f>
        <v>9</v>
      </c>
      <c r="AJ16" s="24">
        <f t="shared" si="14"/>
        <v>166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'8.Spieltag'!AJ17</f>
        <v>121</v>
      </c>
      <c r="AI17" s="29">
        <f>'8.Spieltag'!AK17</f>
        <v>9</v>
      </c>
      <c r="AJ17" s="24">
        <f t="shared" si="14"/>
        <v>166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'8.Spieltag'!AJ18</f>
        <v>118</v>
      </c>
      <c r="AI18" s="29">
        <f>'8.Spieltag'!AK18</f>
        <v>11</v>
      </c>
      <c r="AJ18" s="24">
        <f t="shared" si="14"/>
        <v>163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'8.Spieltag'!AJ19</f>
        <v>107</v>
      </c>
      <c r="AI19" s="29">
        <f>'8.Spieltag'!AK19</f>
        <v>12</v>
      </c>
      <c r="AJ19" s="24">
        <f t="shared" si="14"/>
        <v>152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'8.Spieltag'!AJ20</f>
        <v>105</v>
      </c>
      <c r="AI20" s="29">
        <f>'8.Spieltag'!AK20</f>
        <v>13</v>
      </c>
      <c r="AJ20" s="24">
        <f t="shared" si="14"/>
        <v>150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'8.Spieltag'!AJ21</f>
        <v>57</v>
      </c>
      <c r="AI21" s="29">
        <f>'8.Spieltag'!AK21</f>
        <v>14</v>
      </c>
      <c r="AJ21" s="24">
        <f t="shared" si="14"/>
        <v>102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'8.Spieltag'!AJ22</f>
        <v>57</v>
      </c>
      <c r="AI22" s="29">
        <f>'8.Spieltag'!AK22</f>
        <v>14</v>
      </c>
      <c r="AJ22" s="24">
        <f t="shared" si="14"/>
        <v>102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'8.Spieltag'!AJ23</f>
        <v>57</v>
      </c>
      <c r="AI23" s="29">
        <f>'8.Spieltag'!AK23</f>
        <v>14</v>
      </c>
      <c r="AJ23" s="24">
        <f t="shared" si="14"/>
        <v>102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'8.Spieltag'!AJ24</f>
        <v>57</v>
      </c>
      <c r="AI24" s="29">
        <f>'8.Spieltag'!AK24</f>
        <v>14</v>
      </c>
      <c r="AJ24" s="24">
        <f t="shared" si="14"/>
        <v>102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'8.Spieltag'!AJ25</f>
        <v>57</v>
      </c>
      <c r="AI25" s="29">
        <f>'8.Spieltag'!AK25</f>
        <v>14</v>
      </c>
      <c r="AJ25" s="24">
        <f t="shared" si="14"/>
        <v>102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'8.Spieltag'!AJ26</f>
        <v>57</v>
      </c>
      <c r="AI26" s="29">
        <f>'8.Spieltag'!AK26</f>
        <v>14</v>
      </c>
      <c r="AJ26" s="24">
        <f t="shared" ref="AJ26" si="17">AG26+AH26</f>
        <v>102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'8.Spieltag'!AJ27</f>
        <v>57</v>
      </c>
      <c r="AI27" s="29">
        <f>'8.Spieltag'!AK27</f>
        <v>14</v>
      </c>
      <c r="AJ27" s="24">
        <f t="shared" ref="AJ27" si="20">AG27+AH27</f>
        <v>102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C4 U4 L4 R6 F6 I4 AA6 L6 X6 I6 U6 C6 F4 O6 O4 R4 X4 AA4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X6" sqref="X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'9.Spieltag'!AJ8</f>
        <v>200</v>
      </c>
      <c r="AI8" s="29">
        <f>'9.Spieltag'!AK8</f>
        <v>1</v>
      </c>
      <c r="AJ8" s="24">
        <f t="shared" ref="AJ8" si="8">AG8+AH8</f>
        <v>245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'9.Spieltag'!AJ9</f>
        <v>188</v>
      </c>
      <c r="AI9" s="29">
        <f>'9.Spieltag'!AK9</f>
        <v>2</v>
      </c>
      <c r="AJ9" s="24">
        <f t="shared" ref="AJ9:AJ25" si="14">AG9+AH9</f>
        <v>233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'9.Spieltag'!AJ10</f>
        <v>183</v>
      </c>
      <c r="AI10" s="29">
        <f>'9.Spieltag'!AK10</f>
        <v>3</v>
      </c>
      <c r="AJ10" s="24">
        <f t="shared" si="14"/>
        <v>228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'9.Spieltag'!AJ11</f>
        <v>180</v>
      </c>
      <c r="AI11" s="29">
        <f>'9.Spieltag'!AK11</f>
        <v>4</v>
      </c>
      <c r="AJ11" s="24">
        <f t="shared" si="14"/>
        <v>225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'9.Spieltag'!AJ12</f>
        <v>180</v>
      </c>
      <c r="AI12" s="29">
        <f>'9.Spieltag'!AK12</f>
        <v>4</v>
      </c>
      <c r="AJ12" s="24">
        <f t="shared" si="14"/>
        <v>225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'9.Spieltag'!AJ13</f>
        <v>169</v>
      </c>
      <c r="AI13" s="29">
        <f>'9.Spieltag'!AK13</f>
        <v>6</v>
      </c>
      <c r="AJ13" s="24">
        <f t="shared" si="14"/>
        <v>214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'9.Spieltag'!AJ14</f>
        <v>169</v>
      </c>
      <c r="AI14" s="29">
        <f>'9.Spieltag'!AK14</f>
        <v>6</v>
      </c>
      <c r="AJ14" s="24">
        <f t="shared" si="14"/>
        <v>214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'9.Spieltag'!AJ15</f>
        <v>167</v>
      </c>
      <c r="AI15" s="29">
        <f>'9.Spieltag'!AK15</f>
        <v>8</v>
      </c>
      <c r="AJ15" s="24">
        <f t="shared" si="14"/>
        <v>212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'9.Spieltag'!AJ16</f>
        <v>166</v>
      </c>
      <c r="AI16" s="29">
        <f>'9.Spieltag'!AK16</f>
        <v>9</v>
      </c>
      <c r="AJ16" s="24">
        <f t="shared" si="14"/>
        <v>211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'9.Spieltag'!AJ17</f>
        <v>166</v>
      </c>
      <c r="AI17" s="29">
        <f>'9.Spieltag'!AK17</f>
        <v>9</v>
      </c>
      <c r="AJ17" s="24">
        <f t="shared" si="14"/>
        <v>211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'9.Spieltag'!AJ18</f>
        <v>163</v>
      </c>
      <c r="AI18" s="29">
        <f>'9.Spieltag'!AK18</f>
        <v>11</v>
      </c>
      <c r="AJ18" s="24">
        <f t="shared" si="14"/>
        <v>208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'9.Spieltag'!AJ19</f>
        <v>152</v>
      </c>
      <c r="AI19" s="29">
        <f>'9.Spieltag'!AK19</f>
        <v>12</v>
      </c>
      <c r="AJ19" s="24">
        <f t="shared" si="14"/>
        <v>197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'9.Spieltag'!AJ20</f>
        <v>150</v>
      </c>
      <c r="AI20" s="29">
        <f>'9.Spieltag'!AK20</f>
        <v>13</v>
      </c>
      <c r="AJ20" s="24">
        <f t="shared" si="14"/>
        <v>195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'9.Spieltag'!AJ21</f>
        <v>102</v>
      </c>
      <c r="AI21" s="29">
        <f>'9.Spieltag'!AK21</f>
        <v>14</v>
      </c>
      <c r="AJ21" s="24">
        <f t="shared" si="14"/>
        <v>147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'9.Spieltag'!AJ22</f>
        <v>102</v>
      </c>
      <c r="AI22" s="29">
        <f>'9.Spieltag'!AK22</f>
        <v>14</v>
      </c>
      <c r="AJ22" s="24">
        <f t="shared" si="14"/>
        <v>147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'9.Spieltag'!AJ23</f>
        <v>102</v>
      </c>
      <c r="AI23" s="29">
        <f>'9.Spieltag'!AK23</f>
        <v>14</v>
      </c>
      <c r="AJ23" s="24">
        <f t="shared" si="14"/>
        <v>147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'9.Spieltag'!AJ24</f>
        <v>102</v>
      </c>
      <c r="AI24" s="29">
        <f>'9.Spieltag'!AK24</f>
        <v>14</v>
      </c>
      <c r="AJ24" s="24">
        <f t="shared" si="14"/>
        <v>147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'9.Spieltag'!AJ25</f>
        <v>102</v>
      </c>
      <c r="AI25" s="29">
        <f>'9.Spieltag'!AK25</f>
        <v>14</v>
      </c>
      <c r="AJ25" s="24">
        <f t="shared" si="14"/>
        <v>147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'9.Spieltag'!AJ26</f>
        <v>102</v>
      </c>
      <c r="AI26" s="29">
        <f>'9.Spieltag'!AK26</f>
        <v>14</v>
      </c>
      <c r="AJ26" s="24">
        <f t="shared" ref="AJ26" si="17">AG26+AH26</f>
        <v>147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'9.Spieltag'!AJ27</f>
        <v>102</v>
      </c>
      <c r="AI27" s="29">
        <f>'9.Spieltag'!AK27</f>
        <v>14</v>
      </c>
      <c r="AJ27" s="24">
        <f t="shared" ref="AJ27" si="20">AG27+AH27</f>
        <v>147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L4 F6 C6 O6 R4 AA4 AA6 L6 I4 I6 C4 R6 F4 O4 U6 U4 X4 X6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'10.Spieltag'!AJ8</f>
        <v>245</v>
      </c>
      <c r="AI8" s="29">
        <f>'10.Spieltag'!AK8</f>
        <v>1</v>
      </c>
      <c r="AJ8" s="24">
        <f t="shared" ref="AJ8" si="8">AG8+AH8</f>
        <v>290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'10.Spieltag'!AJ9</f>
        <v>233</v>
      </c>
      <c r="AI9" s="29">
        <f>'10.Spieltag'!AK9</f>
        <v>2</v>
      </c>
      <c r="AJ9" s="24">
        <f t="shared" ref="AJ9:AJ25" si="14">AG9+AH9</f>
        <v>278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'10.Spieltag'!AJ10</f>
        <v>228</v>
      </c>
      <c r="AI10" s="29">
        <f>'10.Spieltag'!AK10</f>
        <v>3</v>
      </c>
      <c r="AJ10" s="24">
        <f t="shared" si="14"/>
        <v>273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'10.Spieltag'!AJ11</f>
        <v>225</v>
      </c>
      <c r="AI11" s="29">
        <f>'10.Spieltag'!AK11</f>
        <v>4</v>
      </c>
      <c r="AJ11" s="24">
        <f t="shared" si="14"/>
        <v>270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'10.Spieltag'!AJ12</f>
        <v>225</v>
      </c>
      <c r="AI12" s="29">
        <f>'10.Spieltag'!AK12</f>
        <v>4</v>
      </c>
      <c r="AJ12" s="24">
        <f t="shared" si="14"/>
        <v>270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'10.Spieltag'!AJ13</f>
        <v>214</v>
      </c>
      <c r="AI13" s="29">
        <f>'10.Spieltag'!AK13</f>
        <v>6</v>
      </c>
      <c r="AJ13" s="24">
        <f t="shared" si="14"/>
        <v>259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'10.Spieltag'!AJ14</f>
        <v>214</v>
      </c>
      <c r="AI14" s="29">
        <f>'10.Spieltag'!AK14</f>
        <v>6</v>
      </c>
      <c r="AJ14" s="24">
        <f t="shared" si="14"/>
        <v>259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'10.Spieltag'!AJ15</f>
        <v>212</v>
      </c>
      <c r="AI15" s="29">
        <f>'10.Spieltag'!AK15</f>
        <v>8</v>
      </c>
      <c r="AJ15" s="24">
        <f t="shared" si="14"/>
        <v>257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'10.Spieltag'!AJ16</f>
        <v>211</v>
      </c>
      <c r="AI16" s="29">
        <f>'10.Spieltag'!AK16</f>
        <v>9</v>
      </c>
      <c r="AJ16" s="24">
        <f t="shared" si="14"/>
        <v>256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'10.Spieltag'!AJ17</f>
        <v>211</v>
      </c>
      <c r="AI17" s="29">
        <f>'10.Spieltag'!AK17</f>
        <v>9</v>
      </c>
      <c r="AJ17" s="24">
        <f t="shared" si="14"/>
        <v>256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'10.Spieltag'!AJ18</f>
        <v>208</v>
      </c>
      <c r="AI18" s="29">
        <f>'10.Spieltag'!AK18</f>
        <v>11</v>
      </c>
      <c r="AJ18" s="24">
        <f t="shared" si="14"/>
        <v>253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'10.Spieltag'!AJ19</f>
        <v>197</v>
      </c>
      <c r="AI19" s="29">
        <f>'10.Spieltag'!AK19</f>
        <v>12</v>
      </c>
      <c r="AJ19" s="24">
        <f t="shared" si="14"/>
        <v>242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'10.Spieltag'!AJ20</f>
        <v>195</v>
      </c>
      <c r="AI20" s="29">
        <f>'10.Spieltag'!AK20</f>
        <v>13</v>
      </c>
      <c r="AJ20" s="24">
        <f t="shared" si="14"/>
        <v>240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'10.Spieltag'!AJ21</f>
        <v>147</v>
      </c>
      <c r="AI21" s="29">
        <f>'10.Spieltag'!AK21</f>
        <v>14</v>
      </c>
      <c r="AJ21" s="24">
        <f t="shared" si="14"/>
        <v>192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'10.Spieltag'!AJ22</f>
        <v>147</v>
      </c>
      <c r="AI22" s="29">
        <f>'10.Spieltag'!AK22</f>
        <v>14</v>
      </c>
      <c r="AJ22" s="24">
        <f t="shared" si="14"/>
        <v>192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'10.Spieltag'!AJ23</f>
        <v>147</v>
      </c>
      <c r="AI23" s="29">
        <f>'10.Spieltag'!AK23</f>
        <v>14</v>
      </c>
      <c r="AJ23" s="24">
        <f t="shared" si="14"/>
        <v>192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'10.Spieltag'!AJ24</f>
        <v>147</v>
      </c>
      <c r="AI24" s="29">
        <f>'10.Spieltag'!AK24</f>
        <v>14</v>
      </c>
      <c r="AJ24" s="24">
        <f t="shared" si="14"/>
        <v>192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'10.Spieltag'!AJ25</f>
        <v>147</v>
      </c>
      <c r="AI25" s="29">
        <f>'10.Spieltag'!AK25</f>
        <v>14</v>
      </c>
      <c r="AJ25" s="24">
        <f t="shared" si="14"/>
        <v>192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'10.Spieltag'!AJ26</f>
        <v>147</v>
      </c>
      <c r="AI26" s="29">
        <f>'10.Spieltag'!AK26</f>
        <v>14</v>
      </c>
      <c r="AJ26" s="24">
        <f t="shared" ref="AJ26" si="17">AG26+AH26</f>
        <v>192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'10.Spieltag'!AJ27</f>
        <v>147</v>
      </c>
      <c r="AI27" s="29">
        <f>'10.Spieltag'!AK27</f>
        <v>14</v>
      </c>
      <c r="AJ27" s="24">
        <f t="shared" ref="AJ27" si="20">AG27+AH27</f>
        <v>192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R6 C6 X6 U6 F4 F6 L4 I6 C4 L6 O4 R4 U4 O6 X4 AA4 I4 AA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290</v>
      </c>
      <c r="AI8" s="29">
        <f>'11.Spieltag'!AK8</f>
        <v>1</v>
      </c>
      <c r="AJ8" s="24">
        <f t="shared" ref="AJ8" si="8">AG8+AH8</f>
        <v>335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'11.Spieltag'!AJ9</f>
        <v>278</v>
      </c>
      <c r="AI9" s="29">
        <f>'11.Spieltag'!AK9</f>
        <v>2</v>
      </c>
      <c r="AJ9" s="24">
        <f t="shared" ref="AJ9:AJ25" si="14">AG9+AH9</f>
        <v>323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'11.Spieltag'!AJ10</f>
        <v>273</v>
      </c>
      <c r="AI10" s="29">
        <f>'11.Spieltag'!AK10</f>
        <v>3</v>
      </c>
      <c r="AJ10" s="24">
        <f t="shared" si="14"/>
        <v>318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'11.Spieltag'!AJ11</f>
        <v>270</v>
      </c>
      <c r="AI11" s="29">
        <f>'11.Spieltag'!AK11</f>
        <v>4</v>
      </c>
      <c r="AJ11" s="24">
        <f t="shared" si="14"/>
        <v>315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'11.Spieltag'!AJ12</f>
        <v>270</v>
      </c>
      <c r="AI12" s="29">
        <f>'11.Spieltag'!AK12</f>
        <v>4</v>
      </c>
      <c r="AJ12" s="24">
        <f t="shared" si="14"/>
        <v>315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'11.Spieltag'!AJ13</f>
        <v>259</v>
      </c>
      <c r="AI13" s="29">
        <f>'11.Spieltag'!AK13</f>
        <v>6</v>
      </c>
      <c r="AJ13" s="24">
        <f t="shared" si="14"/>
        <v>304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'11.Spieltag'!AJ14</f>
        <v>259</v>
      </c>
      <c r="AI14" s="29">
        <f>'11.Spieltag'!AK14</f>
        <v>6</v>
      </c>
      <c r="AJ14" s="24">
        <f t="shared" si="14"/>
        <v>304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'11.Spieltag'!AJ15</f>
        <v>257</v>
      </c>
      <c r="AI15" s="29">
        <f>'11.Spieltag'!AK15</f>
        <v>8</v>
      </c>
      <c r="AJ15" s="24">
        <f t="shared" si="14"/>
        <v>302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'11.Spieltag'!AJ16</f>
        <v>256</v>
      </c>
      <c r="AI16" s="29">
        <f>'11.Spieltag'!AK16</f>
        <v>9</v>
      </c>
      <c r="AJ16" s="24">
        <f t="shared" si="14"/>
        <v>301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'11.Spieltag'!AJ17</f>
        <v>256</v>
      </c>
      <c r="AI17" s="29">
        <f>'11.Spieltag'!AK17</f>
        <v>9</v>
      </c>
      <c r="AJ17" s="24">
        <f t="shared" si="14"/>
        <v>301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'11.Spieltag'!AJ18</f>
        <v>253</v>
      </c>
      <c r="AI18" s="29">
        <f>'11.Spieltag'!AK18</f>
        <v>11</v>
      </c>
      <c r="AJ18" s="24">
        <f t="shared" si="14"/>
        <v>298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'11.Spieltag'!AJ19</f>
        <v>242</v>
      </c>
      <c r="AI19" s="29">
        <f>'11.Spieltag'!AK19</f>
        <v>12</v>
      </c>
      <c r="AJ19" s="24">
        <f t="shared" si="14"/>
        <v>287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'11.Spieltag'!AJ20</f>
        <v>240</v>
      </c>
      <c r="AI20" s="29">
        <f>'11.Spieltag'!AK20</f>
        <v>13</v>
      </c>
      <c r="AJ20" s="24">
        <f t="shared" si="14"/>
        <v>285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'11.Spieltag'!AJ21</f>
        <v>192</v>
      </c>
      <c r="AI21" s="29">
        <f>'11.Spieltag'!AK21</f>
        <v>14</v>
      </c>
      <c r="AJ21" s="24">
        <f t="shared" si="14"/>
        <v>237</v>
      </c>
      <c r="AK21" s="25">
        <f t="shared" si="9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'11.Spieltag'!AJ22</f>
        <v>192</v>
      </c>
      <c r="AI22" s="29">
        <f>'11.Spieltag'!AK22</f>
        <v>14</v>
      </c>
      <c r="AJ22" s="24">
        <f t="shared" si="14"/>
        <v>237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'11.Spieltag'!AJ23</f>
        <v>192</v>
      </c>
      <c r="AI23" s="29">
        <f>'11.Spieltag'!AK23</f>
        <v>14</v>
      </c>
      <c r="AJ23" s="24">
        <f t="shared" si="14"/>
        <v>237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'11.Spieltag'!AJ24</f>
        <v>192</v>
      </c>
      <c r="AI24" s="29">
        <f>'11.Spieltag'!AK24</f>
        <v>14</v>
      </c>
      <c r="AJ24" s="24">
        <f t="shared" si="14"/>
        <v>237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'11.Spieltag'!AJ25</f>
        <v>192</v>
      </c>
      <c r="AI25" s="29">
        <f>'11.Spieltag'!AK25</f>
        <v>14</v>
      </c>
      <c r="AJ25" s="24">
        <f t="shared" si="14"/>
        <v>237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192</v>
      </c>
      <c r="AI26" s="29">
        <f>'11.Spieltag'!AK26</f>
        <v>14</v>
      </c>
      <c r="AJ26" s="24">
        <f t="shared" ref="AJ26" si="17">AG26+AH26</f>
        <v>237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192</v>
      </c>
      <c r="AI27" s="29">
        <f>'11.Spieltag'!AK27</f>
        <v>14</v>
      </c>
      <c r="AJ27" s="24">
        <f t="shared" ref="AJ27" si="20">AG27+AH27</f>
        <v>237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R6 X6 AA6 R4 AA4 F6 L4 I6 C6 I4 F4 U4 O4 L6 C4 O6 X4 U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335</v>
      </c>
      <c r="AI8" s="29">
        <f>'12.Spieltag'!AK8</f>
        <v>1</v>
      </c>
      <c r="AJ8" s="24">
        <f t="shared" ref="AJ8" si="8">AG8+AH8</f>
        <v>380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'12.Spieltag'!AJ9</f>
        <v>323</v>
      </c>
      <c r="AI9" s="29">
        <f>'12.Spieltag'!AK9</f>
        <v>2</v>
      </c>
      <c r="AJ9" s="24">
        <f t="shared" ref="AJ9:AJ25" si="14">AG9+AH9</f>
        <v>368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'12.Spieltag'!AJ10</f>
        <v>318</v>
      </c>
      <c r="AI10" s="29">
        <f>'12.Spieltag'!AK10</f>
        <v>3</v>
      </c>
      <c r="AJ10" s="24">
        <f t="shared" si="14"/>
        <v>363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'12.Spieltag'!AJ11</f>
        <v>315</v>
      </c>
      <c r="AI11" s="29">
        <f>'12.Spieltag'!AK11</f>
        <v>4</v>
      </c>
      <c r="AJ11" s="24">
        <f t="shared" si="14"/>
        <v>360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'12.Spieltag'!AJ12</f>
        <v>315</v>
      </c>
      <c r="AI12" s="29">
        <f>'12.Spieltag'!AK12</f>
        <v>4</v>
      </c>
      <c r="AJ12" s="24">
        <f t="shared" si="14"/>
        <v>360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'12.Spieltag'!AJ13</f>
        <v>304</v>
      </c>
      <c r="AI13" s="29">
        <f>'12.Spieltag'!AK13</f>
        <v>6</v>
      </c>
      <c r="AJ13" s="24">
        <f t="shared" si="14"/>
        <v>349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'12.Spieltag'!AJ14</f>
        <v>304</v>
      </c>
      <c r="AI14" s="29">
        <f>'12.Spieltag'!AK14</f>
        <v>6</v>
      </c>
      <c r="AJ14" s="24">
        <f t="shared" si="14"/>
        <v>349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'12.Spieltag'!AJ15</f>
        <v>302</v>
      </c>
      <c r="AI15" s="29">
        <f>'12.Spieltag'!AK15</f>
        <v>8</v>
      </c>
      <c r="AJ15" s="24">
        <f t="shared" si="14"/>
        <v>347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'12.Spieltag'!AJ16</f>
        <v>301</v>
      </c>
      <c r="AI16" s="29">
        <f>'12.Spieltag'!AK16</f>
        <v>9</v>
      </c>
      <c r="AJ16" s="24">
        <f t="shared" si="14"/>
        <v>346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'12.Spieltag'!AJ17</f>
        <v>301</v>
      </c>
      <c r="AI17" s="29">
        <f>'12.Spieltag'!AK17</f>
        <v>9</v>
      </c>
      <c r="AJ17" s="24">
        <f t="shared" si="14"/>
        <v>346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'12.Spieltag'!AJ18</f>
        <v>298</v>
      </c>
      <c r="AI18" s="29">
        <f>'12.Spieltag'!AK18</f>
        <v>11</v>
      </c>
      <c r="AJ18" s="24">
        <f t="shared" si="14"/>
        <v>343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'12.Spieltag'!AJ19</f>
        <v>287</v>
      </c>
      <c r="AI19" s="29">
        <f>'12.Spieltag'!AK19</f>
        <v>12</v>
      </c>
      <c r="AJ19" s="24">
        <f t="shared" si="14"/>
        <v>332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'12.Spieltag'!AJ20</f>
        <v>285</v>
      </c>
      <c r="AI20" s="29">
        <f>'12.Spieltag'!AK20</f>
        <v>13</v>
      </c>
      <c r="AJ20" s="24">
        <f t="shared" si="14"/>
        <v>330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'12.Spieltag'!AJ21</f>
        <v>237</v>
      </c>
      <c r="AI21" s="29">
        <f>'12.Spieltag'!AK21</f>
        <v>14</v>
      </c>
      <c r="AJ21" s="24">
        <f t="shared" si="14"/>
        <v>282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'12.Spieltag'!AJ22</f>
        <v>237</v>
      </c>
      <c r="AI22" s="29">
        <f>'12.Spieltag'!AK22</f>
        <v>14</v>
      </c>
      <c r="AJ22" s="24">
        <f t="shared" si="14"/>
        <v>282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'12.Spieltag'!AJ23</f>
        <v>237</v>
      </c>
      <c r="AI23" s="29">
        <f>'12.Spieltag'!AK23</f>
        <v>14</v>
      </c>
      <c r="AJ23" s="24">
        <f t="shared" si="14"/>
        <v>282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'12.Spieltag'!AJ24</f>
        <v>237</v>
      </c>
      <c r="AI24" s="29">
        <f>'12.Spieltag'!AK24</f>
        <v>14</v>
      </c>
      <c r="AJ24" s="24">
        <f t="shared" si="14"/>
        <v>282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'12.Spieltag'!AJ25</f>
        <v>237</v>
      </c>
      <c r="AI25" s="29">
        <f>'12.Spieltag'!AK25</f>
        <v>14</v>
      </c>
      <c r="AJ25" s="24">
        <f t="shared" si="14"/>
        <v>282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237</v>
      </c>
      <c r="AI26" s="29">
        <f>'12.Spieltag'!AK26</f>
        <v>14</v>
      </c>
      <c r="AJ26" s="24">
        <f t="shared" ref="AJ26" si="17">AG26+AH26</f>
        <v>282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237</v>
      </c>
      <c r="AI27" s="29">
        <f>'12.Spieltag'!AK27</f>
        <v>14</v>
      </c>
      <c r="AJ27" s="24">
        <f t="shared" ref="AJ27" si="20">AG27+AH27</f>
        <v>282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R6 X6 X4 AA4 I6 O6 C6 R4 L4 C4 L6 F4 F6 O4 I4 U6 U4 AA6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380</v>
      </c>
      <c r="AI8" s="29">
        <f>'13.Spieltag'!AK8</f>
        <v>1</v>
      </c>
      <c r="AJ8" s="24">
        <f t="shared" ref="AJ8" si="8">AG8+AH8</f>
        <v>425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'13.Spieltag'!AJ9</f>
        <v>368</v>
      </c>
      <c r="AI9" s="29">
        <f>'13.Spieltag'!AK9</f>
        <v>2</v>
      </c>
      <c r="AJ9" s="24">
        <f t="shared" ref="AJ9:AJ25" si="14">AG9+AH9</f>
        <v>413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'13.Spieltag'!AJ10</f>
        <v>363</v>
      </c>
      <c r="AI10" s="29">
        <f>'13.Spieltag'!AK10</f>
        <v>3</v>
      </c>
      <c r="AJ10" s="24">
        <f t="shared" si="14"/>
        <v>408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'13.Spieltag'!AJ11</f>
        <v>360</v>
      </c>
      <c r="AI11" s="29">
        <f>'13.Spieltag'!AK11</f>
        <v>4</v>
      </c>
      <c r="AJ11" s="24">
        <f t="shared" si="14"/>
        <v>405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'13.Spieltag'!AJ12</f>
        <v>360</v>
      </c>
      <c r="AI12" s="29">
        <f>'13.Spieltag'!AK12</f>
        <v>4</v>
      </c>
      <c r="AJ12" s="24">
        <f t="shared" si="14"/>
        <v>405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'13.Spieltag'!AJ13</f>
        <v>349</v>
      </c>
      <c r="AI13" s="29">
        <f>'13.Spieltag'!AK13</f>
        <v>6</v>
      </c>
      <c r="AJ13" s="24">
        <f t="shared" si="14"/>
        <v>394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'13.Spieltag'!AJ14</f>
        <v>349</v>
      </c>
      <c r="AI14" s="29">
        <f>'13.Spieltag'!AK14</f>
        <v>6</v>
      </c>
      <c r="AJ14" s="24">
        <f t="shared" si="14"/>
        <v>394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'13.Spieltag'!AJ15</f>
        <v>347</v>
      </c>
      <c r="AI15" s="29">
        <f>'13.Spieltag'!AK15</f>
        <v>8</v>
      </c>
      <c r="AJ15" s="24">
        <f t="shared" si="14"/>
        <v>392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'13.Spieltag'!AJ16</f>
        <v>346</v>
      </c>
      <c r="AI16" s="29">
        <f>'13.Spieltag'!AK16</f>
        <v>9</v>
      </c>
      <c r="AJ16" s="24">
        <f t="shared" si="14"/>
        <v>391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'13.Spieltag'!AJ17</f>
        <v>346</v>
      </c>
      <c r="AI17" s="29">
        <f>'13.Spieltag'!AK17</f>
        <v>9</v>
      </c>
      <c r="AJ17" s="24">
        <f t="shared" si="14"/>
        <v>391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'13.Spieltag'!AJ18</f>
        <v>343</v>
      </c>
      <c r="AI18" s="29">
        <f>'13.Spieltag'!AK18</f>
        <v>11</v>
      </c>
      <c r="AJ18" s="24">
        <f t="shared" si="14"/>
        <v>388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'13.Spieltag'!AJ19</f>
        <v>332</v>
      </c>
      <c r="AI19" s="29">
        <f>'13.Spieltag'!AK19</f>
        <v>12</v>
      </c>
      <c r="AJ19" s="24">
        <f t="shared" si="14"/>
        <v>377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'13.Spieltag'!AJ20</f>
        <v>330</v>
      </c>
      <c r="AI20" s="29">
        <f>'13.Spieltag'!AK20</f>
        <v>13</v>
      </c>
      <c r="AJ20" s="24">
        <f t="shared" si="14"/>
        <v>375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'13.Spieltag'!AJ21</f>
        <v>282</v>
      </c>
      <c r="AI21" s="29">
        <f>'13.Spieltag'!AK21</f>
        <v>14</v>
      </c>
      <c r="AJ21" s="24">
        <f t="shared" si="14"/>
        <v>327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'13.Spieltag'!AJ22</f>
        <v>282</v>
      </c>
      <c r="AI22" s="29">
        <f>'13.Spieltag'!AK22</f>
        <v>14</v>
      </c>
      <c r="AJ22" s="24">
        <f t="shared" si="14"/>
        <v>327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'13.Spieltag'!AJ23</f>
        <v>282</v>
      </c>
      <c r="AI23" s="29">
        <f>'13.Spieltag'!AK23</f>
        <v>14</v>
      </c>
      <c r="AJ23" s="24">
        <f t="shared" si="14"/>
        <v>327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'13.Spieltag'!AJ24</f>
        <v>282</v>
      </c>
      <c r="AI24" s="29">
        <f>'13.Spieltag'!AK24</f>
        <v>14</v>
      </c>
      <c r="AJ24" s="24">
        <f t="shared" si="14"/>
        <v>327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'13.Spieltag'!AJ25</f>
        <v>282</v>
      </c>
      <c r="AI25" s="29">
        <f>'13.Spieltag'!AK25</f>
        <v>14</v>
      </c>
      <c r="AJ25" s="24">
        <f t="shared" si="14"/>
        <v>327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282</v>
      </c>
      <c r="AI26" s="29">
        <f>'13.Spieltag'!AK26</f>
        <v>14</v>
      </c>
      <c r="AJ26" s="24">
        <f t="shared" ref="AJ26" si="17">AG26+AH26</f>
        <v>327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282</v>
      </c>
      <c r="AI27" s="29">
        <f>'13.Spieltag'!AK27</f>
        <v>14</v>
      </c>
      <c r="AJ27" s="24">
        <f t="shared" ref="AJ27" si="20">AG27+AH27</f>
        <v>327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R4 L4 C4 X6 U6 F6 AA4 L6 I4 O6 I6 AA6 C6 O4 R6 F4 U4 X4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29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12</v>
      </c>
      <c r="I6" s="68" t="s">
        <v>67</v>
      </c>
      <c r="L6" s="68" t="s">
        <v>74</v>
      </c>
      <c r="O6" s="68" t="s">
        <v>63</v>
      </c>
      <c r="R6" s="68" t="s">
        <v>61</v>
      </c>
      <c r="U6" s="68" t="s">
        <v>64</v>
      </c>
      <c r="X6" s="68" t="s">
        <v>70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425</v>
      </c>
      <c r="AI8" s="29">
        <f>'14.Spieltag'!AK8</f>
        <v>1</v>
      </c>
      <c r="AJ8" s="24">
        <f t="shared" ref="AJ8" si="8">AG8+AH8</f>
        <v>470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413</v>
      </c>
      <c r="AI9" s="29">
        <f>'14.Spieltag'!AK9</f>
        <v>2</v>
      </c>
      <c r="AJ9" s="24">
        <f t="shared" ref="AJ9:AJ25" si="14">AG9+AH9</f>
        <v>458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408</v>
      </c>
      <c r="AI10" s="29">
        <f>'14.Spieltag'!AK10</f>
        <v>3</v>
      </c>
      <c r="AJ10" s="24">
        <f t="shared" si="14"/>
        <v>453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405</v>
      </c>
      <c r="AI11" s="29">
        <f>'14.Spieltag'!AK11</f>
        <v>4</v>
      </c>
      <c r="AJ11" s="24">
        <f t="shared" si="14"/>
        <v>450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405</v>
      </c>
      <c r="AI12" s="29">
        <f>'14.Spieltag'!AK12</f>
        <v>4</v>
      </c>
      <c r="AJ12" s="24">
        <f t="shared" si="14"/>
        <v>450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394</v>
      </c>
      <c r="AI13" s="29">
        <f>'14.Spieltag'!AK13</f>
        <v>6</v>
      </c>
      <c r="AJ13" s="24">
        <f t="shared" si="14"/>
        <v>439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394</v>
      </c>
      <c r="AI14" s="29">
        <f>'14.Spieltag'!AK14</f>
        <v>6</v>
      </c>
      <c r="AJ14" s="24">
        <f t="shared" si="14"/>
        <v>439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392</v>
      </c>
      <c r="AI15" s="29">
        <f>'14.Spieltag'!AK15</f>
        <v>8</v>
      </c>
      <c r="AJ15" s="24">
        <f t="shared" si="14"/>
        <v>437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391</v>
      </c>
      <c r="AI16" s="29">
        <f>'14.Spieltag'!AK16</f>
        <v>9</v>
      </c>
      <c r="AJ16" s="24">
        <f t="shared" si="14"/>
        <v>436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391</v>
      </c>
      <c r="AI17" s="29">
        <f>'14.Spieltag'!AK17</f>
        <v>9</v>
      </c>
      <c r="AJ17" s="24">
        <f t="shared" si="14"/>
        <v>436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388</v>
      </c>
      <c r="AI18" s="29">
        <f>'14.Spieltag'!AK18</f>
        <v>11</v>
      </c>
      <c r="AJ18" s="24">
        <f t="shared" si="14"/>
        <v>433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377</v>
      </c>
      <c r="AI19" s="29">
        <f>'14.Spieltag'!AK19</f>
        <v>12</v>
      </c>
      <c r="AJ19" s="24">
        <f t="shared" si="14"/>
        <v>422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375</v>
      </c>
      <c r="AI20" s="29">
        <f>'14.Spieltag'!AK20</f>
        <v>13</v>
      </c>
      <c r="AJ20" s="24">
        <f t="shared" si="14"/>
        <v>420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327</v>
      </c>
      <c r="AI21" s="29">
        <f>'14.Spieltag'!AK21</f>
        <v>14</v>
      </c>
      <c r="AJ21" s="24">
        <f t="shared" si="14"/>
        <v>372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327</v>
      </c>
      <c r="AI22" s="29">
        <f>'14.Spieltag'!AK22</f>
        <v>14</v>
      </c>
      <c r="AJ22" s="24">
        <f t="shared" si="14"/>
        <v>372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327</v>
      </c>
      <c r="AI23" s="29">
        <f>'14.Spieltag'!AK23</f>
        <v>14</v>
      </c>
      <c r="AJ23" s="24">
        <f t="shared" si="14"/>
        <v>372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327</v>
      </c>
      <c r="AI24" s="29">
        <f>'14.Spieltag'!AK24</f>
        <v>14</v>
      </c>
      <c r="AJ24" s="24">
        <f t="shared" si="14"/>
        <v>372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327</v>
      </c>
      <c r="AI25" s="29">
        <f>'14.Spieltag'!AK25</f>
        <v>14</v>
      </c>
      <c r="AJ25" s="24">
        <f t="shared" si="14"/>
        <v>372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327</v>
      </c>
      <c r="AI26" s="29">
        <f>'14.Spieltag'!AK26</f>
        <v>14</v>
      </c>
      <c r="AJ26" s="24">
        <f t="shared" ref="AJ26" si="17">AG26+AH26</f>
        <v>372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327</v>
      </c>
      <c r="AI27" s="29">
        <f>'14.Spieltag'!AK27</f>
        <v>14</v>
      </c>
      <c r="AJ27" s="24">
        <f t="shared" ref="AJ27" si="20">AG27+AH27</f>
        <v>372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C6 L6 F6 X4 L4 AA4 O6 I6 X6 R6 C4 I4 O4 U4 R4 U6 F4 AA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71</v>
      </c>
      <c r="L6" s="68" t="s">
        <v>11</v>
      </c>
      <c r="O6" s="68" t="s">
        <v>65</v>
      </c>
      <c r="R6" s="68" t="s">
        <v>60</v>
      </c>
      <c r="U6" s="68" t="s">
        <v>75</v>
      </c>
      <c r="X6" s="68" t="s">
        <v>62</v>
      </c>
      <c r="AA6" s="68" t="s">
        <v>67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470</v>
      </c>
      <c r="AI8" s="29">
        <f>'15.Spieltag'!AK8</f>
        <v>1</v>
      </c>
      <c r="AJ8" s="24">
        <f t="shared" ref="AJ8" si="8">AG8+AH8</f>
        <v>515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458</v>
      </c>
      <c r="AI9" s="29">
        <f>'15.Spieltag'!AK9</f>
        <v>2</v>
      </c>
      <c r="AJ9" s="24">
        <f t="shared" ref="AJ9:AJ25" si="14">AG9+AH9</f>
        <v>503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453</v>
      </c>
      <c r="AI10" s="29">
        <f>'15.Spieltag'!AK10</f>
        <v>3</v>
      </c>
      <c r="AJ10" s="24">
        <f t="shared" si="14"/>
        <v>498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450</v>
      </c>
      <c r="AI11" s="29">
        <f>'15.Spieltag'!AK11</f>
        <v>4</v>
      </c>
      <c r="AJ11" s="24">
        <f t="shared" si="14"/>
        <v>495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450</v>
      </c>
      <c r="AI12" s="29">
        <f>'15.Spieltag'!AK12</f>
        <v>4</v>
      </c>
      <c r="AJ12" s="24">
        <f t="shared" si="14"/>
        <v>495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439</v>
      </c>
      <c r="AI13" s="29">
        <f>'15.Spieltag'!AK13</f>
        <v>6</v>
      </c>
      <c r="AJ13" s="24">
        <f t="shared" si="14"/>
        <v>484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439</v>
      </c>
      <c r="AI14" s="29">
        <f>'15.Spieltag'!AK14</f>
        <v>6</v>
      </c>
      <c r="AJ14" s="24">
        <f t="shared" si="14"/>
        <v>484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437</v>
      </c>
      <c r="AI15" s="29">
        <f>'15.Spieltag'!AK15</f>
        <v>8</v>
      </c>
      <c r="AJ15" s="24">
        <f t="shared" si="14"/>
        <v>482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436</v>
      </c>
      <c r="AI16" s="29">
        <f>'15.Spieltag'!AK16</f>
        <v>9</v>
      </c>
      <c r="AJ16" s="24">
        <f t="shared" si="14"/>
        <v>481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436</v>
      </c>
      <c r="AI17" s="29">
        <f>'15.Spieltag'!AK17</f>
        <v>9</v>
      </c>
      <c r="AJ17" s="24">
        <f t="shared" si="14"/>
        <v>481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433</v>
      </c>
      <c r="AI18" s="29">
        <f>'15.Spieltag'!AK18</f>
        <v>11</v>
      </c>
      <c r="AJ18" s="24">
        <f t="shared" si="14"/>
        <v>478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422</v>
      </c>
      <c r="AI19" s="29">
        <f>'15.Spieltag'!AK19</f>
        <v>12</v>
      </c>
      <c r="AJ19" s="24">
        <f t="shared" si="14"/>
        <v>467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420</v>
      </c>
      <c r="AI20" s="29">
        <f>'15.Spieltag'!AK20</f>
        <v>13</v>
      </c>
      <c r="AJ20" s="24">
        <f t="shared" si="14"/>
        <v>465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372</v>
      </c>
      <c r="AI21" s="29">
        <f>'15.Spieltag'!AK21</f>
        <v>14</v>
      </c>
      <c r="AJ21" s="24">
        <f t="shared" si="14"/>
        <v>417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372</v>
      </c>
      <c r="AI22" s="29">
        <f>'15.Spieltag'!AK22</f>
        <v>14</v>
      </c>
      <c r="AJ22" s="24">
        <f t="shared" si="14"/>
        <v>417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372</v>
      </c>
      <c r="AI23" s="29">
        <f>'15.Spieltag'!AK23</f>
        <v>14</v>
      </c>
      <c r="AJ23" s="24">
        <f t="shared" si="14"/>
        <v>417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372</v>
      </c>
      <c r="AI24" s="29">
        <f>'15.Spieltag'!AK24</f>
        <v>14</v>
      </c>
      <c r="AJ24" s="24">
        <f t="shared" si="14"/>
        <v>417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372</v>
      </c>
      <c r="AI25" s="29">
        <f>'15.Spieltag'!AK25</f>
        <v>14</v>
      </c>
      <c r="AJ25" s="24">
        <f t="shared" si="14"/>
        <v>417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372</v>
      </c>
      <c r="AI26" s="29">
        <f>'15.Spieltag'!AK26</f>
        <v>14</v>
      </c>
      <c r="AJ26" s="24">
        <f t="shared" ref="AJ26" si="17">AG26+AH26</f>
        <v>417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372</v>
      </c>
      <c r="AI27" s="29">
        <f>'15.Spieltag'!AK27</f>
        <v>14</v>
      </c>
      <c r="AJ27" s="24">
        <f t="shared" ref="AJ27" si="20">AG27+AH27</f>
        <v>417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4 I4 C6 F6 I6 R4 AA6 O6 U6 L4 X6 R6 C4 L6 F4 X4 U4 AA4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69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72</v>
      </c>
      <c r="I6" s="68" t="s">
        <v>61</v>
      </c>
      <c r="L6" s="68" t="s">
        <v>64</v>
      </c>
      <c r="O6" s="68" t="s">
        <v>74</v>
      </c>
      <c r="R6" s="68" t="s">
        <v>70</v>
      </c>
      <c r="U6" s="68" t="s">
        <v>66</v>
      </c>
      <c r="X6" s="68" t="s">
        <v>12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515</v>
      </c>
      <c r="AI8" s="29">
        <f>'16.Spieltag'!AK8</f>
        <v>1</v>
      </c>
      <c r="AJ8" s="24">
        <f t="shared" ref="AJ8" si="8">AG8+AH8</f>
        <v>560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503</v>
      </c>
      <c r="AI9" s="29">
        <f>'16.Spieltag'!AK9</f>
        <v>2</v>
      </c>
      <c r="AJ9" s="24">
        <f t="shared" ref="AJ9:AJ25" si="14">AG9+AH9</f>
        <v>548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498</v>
      </c>
      <c r="AI10" s="29">
        <f>'16.Spieltag'!AK10</f>
        <v>3</v>
      </c>
      <c r="AJ10" s="24">
        <f t="shared" si="14"/>
        <v>543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495</v>
      </c>
      <c r="AI11" s="29">
        <f>'16.Spieltag'!AK11</f>
        <v>4</v>
      </c>
      <c r="AJ11" s="24">
        <f t="shared" si="14"/>
        <v>540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495</v>
      </c>
      <c r="AI12" s="29">
        <f>'16.Spieltag'!AK12</f>
        <v>4</v>
      </c>
      <c r="AJ12" s="24">
        <f t="shared" si="14"/>
        <v>540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484</v>
      </c>
      <c r="AI13" s="29">
        <f>'16.Spieltag'!AK13</f>
        <v>6</v>
      </c>
      <c r="AJ13" s="24">
        <f t="shared" si="14"/>
        <v>529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484</v>
      </c>
      <c r="AI14" s="29">
        <f>'16.Spieltag'!AK14</f>
        <v>6</v>
      </c>
      <c r="AJ14" s="24">
        <f t="shared" si="14"/>
        <v>529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482</v>
      </c>
      <c r="AI15" s="29">
        <f>'16.Spieltag'!AK15</f>
        <v>8</v>
      </c>
      <c r="AJ15" s="24">
        <f t="shared" si="14"/>
        <v>527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481</v>
      </c>
      <c r="AI16" s="29">
        <f>'16.Spieltag'!AK16</f>
        <v>9</v>
      </c>
      <c r="AJ16" s="24">
        <f t="shared" si="14"/>
        <v>526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481</v>
      </c>
      <c r="AI17" s="29">
        <f>'16.Spieltag'!AK17</f>
        <v>9</v>
      </c>
      <c r="AJ17" s="24">
        <f t="shared" si="14"/>
        <v>526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478</v>
      </c>
      <c r="AI18" s="29">
        <f>'16.Spieltag'!AK18</f>
        <v>11</v>
      </c>
      <c r="AJ18" s="24">
        <f t="shared" si="14"/>
        <v>523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467</v>
      </c>
      <c r="AI19" s="29">
        <f>'16.Spieltag'!AK19</f>
        <v>12</v>
      </c>
      <c r="AJ19" s="24">
        <f t="shared" si="14"/>
        <v>512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465</v>
      </c>
      <c r="AI20" s="29">
        <f>'16.Spieltag'!AK20</f>
        <v>13</v>
      </c>
      <c r="AJ20" s="24">
        <f t="shared" si="14"/>
        <v>510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417</v>
      </c>
      <c r="AI21" s="29">
        <f>'16.Spieltag'!AK21</f>
        <v>14</v>
      </c>
      <c r="AJ21" s="24">
        <f t="shared" si="14"/>
        <v>462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417</v>
      </c>
      <c r="AI22" s="29">
        <f>'16.Spieltag'!AK22</f>
        <v>14</v>
      </c>
      <c r="AJ22" s="24">
        <f t="shared" si="14"/>
        <v>462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417</v>
      </c>
      <c r="AI23" s="29">
        <f>'16.Spieltag'!AK23</f>
        <v>14</v>
      </c>
      <c r="AJ23" s="24">
        <f t="shared" si="14"/>
        <v>462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417</v>
      </c>
      <c r="AI24" s="29">
        <f>'16.Spieltag'!AK24</f>
        <v>14</v>
      </c>
      <c r="AJ24" s="24">
        <f t="shared" si="14"/>
        <v>462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417</v>
      </c>
      <c r="AI25" s="29">
        <f>'16.Spieltag'!AK25</f>
        <v>14</v>
      </c>
      <c r="AJ25" s="24">
        <f t="shared" si="14"/>
        <v>462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417</v>
      </c>
      <c r="AI26" s="29">
        <f>'16.Spieltag'!AK26</f>
        <v>14</v>
      </c>
      <c r="AJ26" s="24">
        <f t="shared" ref="AJ26" si="17">AG26+AH26</f>
        <v>462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417</v>
      </c>
      <c r="AI27" s="29">
        <f>'16.Spieltag'!AK27</f>
        <v>14</v>
      </c>
      <c r="AJ27" s="24">
        <f t="shared" ref="AJ27" si="20">AG27+AH27</f>
        <v>462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C6 F6 O6 U4 L4 X4 AA6 AA4 R6 R4 L6 O4 I6 C4 F4 U6 I4 X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560</v>
      </c>
      <c r="AI8" s="29">
        <f>'17.Spieltag'!AK8</f>
        <v>1</v>
      </c>
      <c r="AJ8" s="24">
        <f t="shared" ref="AJ8" si="8">AG8+AH8</f>
        <v>605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548</v>
      </c>
      <c r="AI9" s="29">
        <f>'17.Spieltag'!AK9</f>
        <v>2</v>
      </c>
      <c r="AJ9" s="24">
        <f t="shared" ref="AJ9:AJ25" si="14">AG9+AH9</f>
        <v>593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543</v>
      </c>
      <c r="AI10" s="29">
        <f>'17.Spieltag'!AK10</f>
        <v>3</v>
      </c>
      <c r="AJ10" s="24">
        <f t="shared" si="14"/>
        <v>588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540</v>
      </c>
      <c r="AI11" s="29">
        <f>'17.Spieltag'!AK11</f>
        <v>4</v>
      </c>
      <c r="AJ11" s="24">
        <f t="shared" si="14"/>
        <v>585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540</v>
      </c>
      <c r="AI12" s="29">
        <f>'17.Spieltag'!AK12</f>
        <v>4</v>
      </c>
      <c r="AJ12" s="24">
        <f t="shared" si="14"/>
        <v>585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529</v>
      </c>
      <c r="AI13" s="29">
        <f>'17.Spieltag'!AK13</f>
        <v>6</v>
      </c>
      <c r="AJ13" s="24">
        <f t="shared" si="14"/>
        <v>574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529</v>
      </c>
      <c r="AI14" s="29">
        <f>'17.Spieltag'!AK14</f>
        <v>6</v>
      </c>
      <c r="AJ14" s="24">
        <f t="shared" si="14"/>
        <v>574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527</v>
      </c>
      <c r="AI15" s="29">
        <f>'17.Spieltag'!AK15</f>
        <v>8</v>
      </c>
      <c r="AJ15" s="24">
        <f t="shared" si="14"/>
        <v>572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526</v>
      </c>
      <c r="AI16" s="29">
        <f>'17.Spieltag'!AK16</f>
        <v>9</v>
      </c>
      <c r="AJ16" s="24">
        <f t="shared" si="14"/>
        <v>571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526</v>
      </c>
      <c r="AI17" s="29">
        <f>'17.Spieltag'!AK17</f>
        <v>9</v>
      </c>
      <c r="AJ17" s="24">
        <f t="shared" si="14"/>
        <v>571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523</v>
      </c>
      <c r="AI18" s="29">
        <f>'17.Spieltag'!AK18</f>
        <v>11</v>
      </c>
      <c r="AJ18" s="24">
        <f t="shared" si="14"/>
        <v>568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512</v>
      </c>
      <c r="AI19" s="29">
        <f>'17.Spieltag'!AK19</f>
        <v>12</v>
      </c>
      <c r="AJ19" s="24">
        <f t="shared" si="14"/>
        <v>557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510</v>
      </c>
      <c r="AI20" s="29">
        <f>'17.Spieltag'!AK20</f>
        <v>13</v>
      </c>
      <c r="AJ20" s="24">
        <f t="shared" si="14"/>
        <v>555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462</v>
      </c>
      <c r="AI21" s="29">
        <f>'17.Spieltag'!AK21</f>
        <v>14</v>
      </c>
      <c r="AJ21" s="24">
        <f t="shared" si="14"/>
        <v>507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462</v>
      </c>
      <c r="AI22" s="29">
        <f>'17.Spieltag'!AK22</f>
        <v>14</v>
      </c>
      <c r="AJ22" s="24">
        <f t="shared" si="14"/>
        <v>507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462</v>
      </c>
      <c r="AI23" s="29">
        <f>'17.Spieltag'!AK23</f>
        <v>14</v>
      </c>
      <c r="AJ23" s="24">
        <f t="shared" si="14"/>
        <v>507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462</v>
      </c>
      <c r="AI24" s="29">
        <f>'17.Spieltag'!AK24</f>
        <v>14</v>
      </c>
      <c r="AJ24" s="24">
        <f t="shared" si="14"/>
        <v>507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462</v>
      </c>
      <c r="AI25" s="29">
        <f>'17.Spieltag'!AK25</f>
        <v>14</v>
      </c>
      <c r="AJ25" s="24">
        <f t="shared" si="14"/>
        <v>507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462</v>
      </c>
      <c r="AI26" s="29">
        <f>'17.Spieltag'!AK26</f>
        <v>14</v>
      </c>
      <c r="AJ26" s="24">
        <f t="shared" ref="AJ26" si="17">AG26+AH26</f>
        <v>507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462</v>
      </c>
      <c r="AI27" s="29">
        <f>'17.Spieltag'!AK27</f>
        <v>14</v>
      </c>
      <c r="AJ27" s="24">
        <f t="shared" ref="AJ27" si="19">AG27+AH27</f>
        <v>507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605</v>
      </c>
      <c r="AI8" s="29">
        <f>'18.Spieltag'!AK8</f>
        <v>1</v>
      </c>
      <c r="AJ8" s="24">
        <f t="shared" ref="AJ8" si="8">AG8+AH8</f>
        <v>650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593</v>
      </c>
      <c r="AI9" s="29">
        <f>'18.Spieltag'!AK9</f>
        <v>2</v>
      </c>
      <c r="AJ9" s="24">
        <f t="shared" ref="AJ9:AJ25" si="14">AG9+AH9</f>
        <v>638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588</v>
      </c>
      <c r="AI10" s="29">
        <f>'18.Spieltag'!AK10</f>
        <v>3</v>
      </c>
      <c r="AJ10" s="24">
        <f t="shared" si="14"/>
        <v>633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585</v>
      </c>
      <c r="AI11" s="29">
        <f>'18.Spieltag'!AK11</f>
        <v>4</v>
      </c>
      <c r="AJ11" s="24">
        <f t="shared" si="14"/>
        <v>630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585</v>
      </c>
      <c r="AI12" s="29">
        <f>'18.Spieltag'!AK12</f>
        <v>4</v>
      </c>
      <c r="AJ12" s="24">
        <f t="shared" si="14"/>
        <v>630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574</v>
      </c>
      <c r="AI13" s="29">
        <f>'18.Spieltag'!AK13</f>
        <v>6</v>
      </c>
      <c r="AJ13" s="24">
        <f t="shared" si="14"/>
        <v>619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574</v>
      </c>
      <c r="AI14" s="29">
        <f>'18.Spieltag'!AK14</f>
        <v>6</v>
      </c>
      <c r="AJ14" s="24">
        <f t="shared" si="14"/>
        <v>619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572</v>
      </c>
      <c r="AI15" s="29">
        <f>'18.Spieltag'!AK15</f>
        <v>8</v>
      </c>
      <c r="AJ15" s="24">
        <f t="shared" si="14"/>
        <v>617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571</v>
      </c>
      <c r="AI16" s="29">
        <f>'18.Spieltag'!AK16</f>
        <v>9</v>
      </c>
      <c r="AJ16" s="24">
        <f t="shared" si="14"/>
        <v>616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571</v>
      </c>
      <c r="AI17" s="29">
        <f>'18.Spieltag'!AK17</f>
        <v>9</v>
      </c>
      <c r="AJ17" s="24">
        <f t="shared" si="14"/>
        <v>616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568</v>
      </c>
      <c r="AI18" s="29">
        <f>'18.Spieltag'!AK18</f>
        <v>11</v>
      </c>
      <c r="AJ18" s="24">
        <f t="shared" si="14"/>
        <v>613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557</v>
      </c>
      <c r="AI19" s="29">
        <f>'18.Spieltag'!AK19</f>
        <v>12</v>
      </c>
      <c r="AJ19" s="24">
        <f t="shared" si="14"/>
        <v>602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555</v>
      </c>
      <c r="AI20" s="29">
        <f>'18.Spieltag'!AK20</f>
        <v>13</v>
      </c>
      <c r="AJ20" s="24">
        <f t="shared" si="14"/>
        <v>600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507</v>
      </c>
      <c r="AI21" s="29">
        <f>'18.Spieltag'!AK21</f>
        <v>14</v>
      </c>
      <c r="AJ21" s="24">
        <f t="shared" si="14"/>
        <v>552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507</v>
      </c>
      <c r="AI22" s="29">
        <f>'18.Spieltag'!AK22</f>
        <v>14</v>
      </c>
      <c r="AJ22" s="24">
        <f t="shared" si="14"/>
        <v>552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507</v>
      </c>
      <c r="AI23" s="29">
        <f>'18.Spieltag'!AK23</f>
        <v>14</v>
      </c>
      <c r="AJ23" s="24">
        <f t="shared" si="14"/>
        <v>552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507</v>
      </c>
      <c r="AI24" s="29">
        <f>'18.Spieltag'!AK24</f>
        <v>14</v>
      </c>
      <c r="AJ24" s="24">
        <f t="shared" si="14"/>
        <v>552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507</v>
      </c>
      <c r="AI25" s="29">
        <f>'18.Spieltag'!AK25</f>
        <v>14</v>
      </c>
      <c r="AJ25" s="24">
        <f t="shared" si="14"/>
        <v>552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507</v>
      </c>
      <c r="AI26" s="29">
        <f>'18.Spieltag'!AK26</f>
        <v>14</v>
      </c>
      <c r="AJ26" s="24">
        <f t="shared" ref="AJ26" si="17">AG26+AH26</f>
        <v>552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507</v>
      </c>
      <c r="AI27" s="29">
        <f>'18.Spieltag'!AK27</f>
        <v>14</v>
      </c>
      <c r="AJ27" s="24">
        <f t="shared" ref="AJ27" si="20">AG27+AH27</f>
        <v>552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650</v>
      </c>
      <c r="AI8" s="29">
        <f>'19.Spieltag'!AK8</f>
        <v>1</v>
      </c>
      <c r="AJ8" s="24">
        <f t="shared" ref="AJ8" si="8">AG8+AH8</f>
        <v>695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638</v>
      </c>
      <c r="AI9" s="29">
        <f>'19.Spieltag'!AK9</f>
        <v>2</v>
      </c>
      <c r="AJ9" s="24">
        <f t="shared" ref="AJ9:AJ25" si="14">AG9+AH9</f>
        <v>683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633</v>
      </c>
      <c r="AI10" s="29">
        <f>'19.Spieltag'!AK10</f>
        <v>3</v>
      </c>
      <c r="AJ10" s="24">
        <f t="shared" si="14"/>
        <v>678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630</v>
      </c>
      <c r="AI11" s="29">
        <f>'19.Spieltag'!AK11</f>
        <v>4</v>
      </c>
      <c r="AJ11" s="24">
        <f t="shared" si="14"/>
        <v>675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630</v>
      </c>
      <c r="AI12" s="29">
        <f>'19.Spieltag'!AK12</f>
        <v>4</v>
      </c>
      <c r="AJ12" s="24">
        <f t="shared" si="14"/>
        <v>675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619</v>
      </c>
      <c r="AI13" s="29">
        <f>'19.Spieltag'!AK13</f>
        <v>6</v>
      </c>
      <c r="AJ13" s="24">
        <f t="shared" si="14"/>
        <v>664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619</v>
      </c>
      <c r="AI14" s="29">
        <f>'19.Spieltag'!AK14</f>
        <v>6</v>
      </c>
      <c r="AJ14" s="24">
        <f t="shared" si="14"/>
        <v>664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617</v>
      </c>
      <c r="AI15" s="29">
        <f>'19.Spieltag'!AK15</f>
        <v>8</v>
      </c>
      <c r="AJ15" s="24">
        <f t="shared" si="14"/>
        <v>662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616</v>
      </c>
      <c r="AI16" s="29">
        <f>'19.Spieltag'!AK16</f>
        <v>9</v>
      </c>
      <c r="AJ16" s="24">
        <f t="shared" si="14"/>
        <v>661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616</v>
      </c>
      <c r="AI17" s="29">
        <f>'19.Spieltag'!AK17</f>
        <v>9</v>
      </c>
      <c r="AJ17" s="24">
        <f t="shared" si="14"/>
        <v>661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613</v>
      </c>
      <c r="AI18" s="29">
        <f>'19.Spieltag'!AK18</f>
        <v>11</v>
      </c>
      <c r="AJ18" s="24">
        <f t="shared" si="14"/>
        <v>658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602</v>
      </c>
      <c r="AI19" s="29">
        <f>'19.Spieltag'!AK19</f>
        <v>12</v>
      </c>
      <c r="AJ19" s="24">
        <f t="shared" si="14"/>
        <v>647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600</v>
      </c>
      <c r="AI20" s="29">
        <f>'19.Spieltag'!AK20</f>
        <v>13</v>
      </c>
      <c r="AJ20" s="24">
        <f t="shared" si="14"/>
        <v>645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552</v>
      </c>
      <c r="AI21" s="29">
        <f>'19.Spieltag'!AK21</f>
        <v>14</v>
      </c>
      <c r="AJ21" s="24">
        <f t="shared" si="14"/>
        <v>597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552</v>
      </c>
      <c r="AI22" s="29">
        <f>'19.Spieltag'!AK22</f>
        <v>14</v>
      </c>
      <c r="AJ22" s="24">
        <f t="shared" si="14"/>
        <v>597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552</v>
      </c>
      <c r="AI23" s="29">
        <f>'19.Spieltag'!AK23</f>
        <v>14</v>
      </c>
      <c r="AJ23" s="24">
        <f t="shared" si="14"/>
        <v>597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552</v>
      </c>
      <c r="AI24" s="29">
        <f>'19.Spieltag'!AK24</f>
        <v>14</v>
      </c>
      <c r="AJ24" s="24">
        <f t="shared" si="14"/>
        <v>597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552</v>
      </c>
      <c r="AI25" s="29">
        <f>'19.Spieltag'!AK25</f>
        <v>14</v>
      </c>
      <c r="AJ25" s="24">
        <f t="shared" si="14"/>
        <v>597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552</v>
      </c>
      <c r="AI26" s="29">
        <f>'19.Spieltag'!AK26</f>
        <v>14</v>
      </c>
      <c r="AJ26" s="24">
        <f t="shared" ref="AJ26" si="17">AG26+AH26</f>
        <v>597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552</v>
      </c>
      <c r="AI27" s="29">
        <f>'19.Spieltag'!AK27</f>
        <v>14</v>
      </c>
      <c r="AJ27" s="24">
        <f t="shared" ref="AJ27" si="20">AG27+AH27</f>
        <v>597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695</v>
      </c>
      <c r="AI8" s="29">
        <f>'20.Spieltag'!AK8</f>
        <v>1</v>
      </c>
      <c r="AJ8" s="24">
        <f t="shared" ref="AJ8" si="8">AG8+AH8</f>
        <v>740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683</v>
      </c>
      <c r="AI9" s="29">
        <f>'20.Spieltag'!AK9</f>
        <v>2</v>
      </c>
      <c r="AJ9" s="24">
        <f t="shared" ref="AJ9:AJ25" si="14">AG9+AH9</f>
        <v>728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678</v>
      </c>
      <c r="AI10" s="29">
        <f>'20.Spieltag'!AK10</f>
        <v>3</v>
      </c>
      <c r="AJ10" s="24">
        <f t="shared" si="14"/>
        <v>723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675</v>
      </c>
      <c r="AI11" s="29">
        <f>'20.Spieltag'!AK11</f>
        <v>4</v>
      </c>
      <c r="AJ11" s="24">
        <f t="shared" si="14"/>
        <v>720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675</v>
      </c>
      <c r="AI12" s="29">
        <f>'20.Spieltag'!AK12</f>
        <v>4</v>
      </c>
      <c r="AJ12" s="24">
        <f t="shared" si="14"/>
        <v>720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664</v>
      </c>
      <c r="AI13" s="29">
        <f>'20.Spieltag'!AK13</f>
        <v>6</v>
      </c>
      <c r="AJ13" s="24">
        <f t="shared" si="14"/>
        <v>709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664</v>
      </c>
      <c r="AI14" s="29">
        <f>'20.Spieltag'!AK14</f>
        <v>6</v>
      </c>
      <c r="AJ14" s="24">
        <f t="shared" si="14"/>
        <v>709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662</v>
      </c>
      <c r="AI15" s="29">
        <f>'20.Spieltag'!AK15</f>
        <v>8</v>
      </c>
      <c r="AJ15" s="24">
        <f t="shared" si="14"/>
        <v>707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661</v>
      </c>
      <c r="AI16" s="29">
        <f>'20.Spieltag'!AK16</f>
        <v>9</v>
      </c>
      <c r="AJ16" s="24">
        <f t="shared" si="14"/>
        <v>706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661</v>
      </c>
      <c r="AI17" s="29">
        <f>'20.Spieltag'!AK17</f>
        <v>9</v>
      </c>
      <c r="AJ17" s="24">
        <f t="shared" si="14"/>
        <v>706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658</v>
      </c>
      <c r="AI18" s="29">
        <f>'20.Spieltag'!AK18</f>
        <v>11</v>
      </c>
      <c r="AJ18" s="24">
        <f t="shared" si="14"/>
        <v>703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647</v>
      </c>
      <c r="AI19" s="29">
        <f>'20.Spieltag'!AK19</f>
        <v>12</v>
      </c>
      <c r="AJ19" s="24">
        <f t="shared" si="14"/>
        <v>692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645</v>
      </c>
      <c r="AI20" s="29">
        <f>'20.Spieltag'!AK20</f>
        <v>13</v>
      </c>
      <c r="AJ20" s="24">
        <f t="shared" si="14"/>
        <v>690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597</v>
      </c>
      <c r="AI21" s="29">
        <f>'20.Spieltag'!AK21</f>
        <v>14</v>
      </c>
      <c r="AJ21" s="24">
        <f t="shared" si="14"/>
        <v>642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597</v>
      </c>
      <c r="AI22" s="29">
        <f>'20.Spieltag'!AK22</f>
        <v>14</v>
      </c>
      <c r="AJ22" s="24">
        <f t="shared" si="14"/>
        <v>642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597</v>
      </c>
      <c r="AI23" s="29">
        <f>'20.Spieltag'!AK23</f>
        <v>14</v>
      </c>
      <c r="AJ23" s="24">
        <f t="shared" si="14"/>
        <v>642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597</v>
      </c>
      <c r="AI24" s="29">
        <f>'20.Spieltag'!AK24</f>
        <v>14</v>
      </c>
      <c r="AJ24" s="24">
        <f t="shared" si="14"/>
        <v>642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597</v>
      </c>
      <c r="AI25" s="29">
        <f>'20.Spieltag'!AK25</f>
        <v>14</v>
      </c>
      <c r="AJ25" s="24">
        <f t="shared" si="14"/>
        <v>642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597</v>
      </c>
      <c r="AI26" s="29">
        <f>'20.Spieltag'!AK26</f>
        <v>14</v>
      </c>
      <c r="AJ26" s="24">
        <f t="shared" ref="AJ26" si="17">AG26+AH26</f>
        <v>642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597</v>
      </c>
      <c r="AI27" s="29">
        <f>'20.Spieltag'!AK27</f>
        <v>14</v>
      </c>
      <c r="AJ27" s="24">
        <f t="shared" ref="AJ27" si="20">AG27+AH27</f>
        <v>642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740</v>
      </c>
      <c r="AI8" s="29">
        <f>'21.Spieltag'!AK8</f>
        <v>1</v>
      </c>
      <c r="AJ8" s="24">
        <f t="shared" ref="AJ8" si="8">AG8+AH8</f>
        <v>785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728</v>
      </c>
      <c r="AI9" s="29">
        <f>'21.Spieltag'!AK9</f>
        <v>2</v>
      </c>
      <c r="AJ9" s="24">
        <f t="shared" ref="AJ9:AJ25" si="14">AG9+AH9</f>
        <v>773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723</v>
      </c>
      <c r="AI10" s="29">
        <f>'21.Spieltag'!AK10</f>
        <v>3</v>
      </c>
      <c r="AJ10" s="24">
        <f t="shared" si="14"/>
        <v>768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720</v>
      </c>
      <c r="AI11" s="29">
        <f>'21.Spieltag'!AK11</f>
        <v>4</v>
      </c>
      <c r="AJ11" s="24">
        <f t="shared" si="14"/>
        <v>765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720</v>
      </c>
      <c r="AI12" s="29">
        <f>'21.Spieltag'!AK12</f>
        <v>4</v>
      </c>
      <c r="AJ12" s="24">
        <f t="shared" si="14"/>
        <v>765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709</v>
      </c>
      <c r="AI13" s="29">
        <f>'21.Spieltag'!AK13</f>
        <v>6</v>
      </c>
      <c r="AJ13" s="24">
        <f t="shared" si="14"/>
        <v>754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709</v>
      </c>
      <c r="AI14" s="29">
        <f>'21.Spieltag'!AK14</f>
        <v>6</v>
      </c>
      <c r="AJ14" s="24">
        <f t="shared" si="14"/>
        <v>754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707</v>
      </c>
      <c r="AI15" s="29">
        <f>'21.Spieltag'!AK15</f>
        <v>8</v>
      </c>
      <c r="AJ15" s="24">
        <f t="shared" si="14"/>
        <v>752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706</v>
      </c>
      <c r="AI16" s="29">
        <f>'21.Spieltag'!AK16</f>
        <v>9</v>
      </c>
      <c r="AJ16" s="24">
        <f t="shared" si="14"/>
        <v>751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706</v>
      </c>
      <c r="AI17" s="29">
        <f>'21.Spieltag'!AK17</f>
        <v>9</v>
      </c>
      <c r="AJ17" s="24">
        <f t="shared" si="14"/>
        <v>751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703</v>
      </c>
      <c r="AI18" s="29">
        <f>'21.Spieltag'!AK18</f>
        <v>11</v>
      </c>
      <c r="AJ18" s="24">
        <f t="shared" si="14"/>
        <v>748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692</v>
      </c>
      <c r="AI19" s="29">
        <f>'21.Spieltag'!AK19</f>
        <v>12</v>
      </c>
      <c r="AJ19" s="24">
        <f t="shared" si="14"/>
        <v>737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690</v>
      </c>
      <c r="AI20" s="29">
        <f>'21.Spieltag'!AK20</f>
        <v>13</v>
      </c>
      <c r="AJ20" s="24">
        <f t="shared" si="14"/>
        <v>735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642</v>
      </c>
      <c r="AI21" s="29">
        <f>'21.Spieltag'!AK21</f>
        <v>14</v>
      </c>
      <c r="AJ21" s="24">
        <f t="shared" si="14"/>
        <v>687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642</v>
      </c>
      <c r="AI22" s="29">
        <f>'21.Spieltag'!AK22</f>
        <v>14</v>
      </c>
      <c r="AJ22" s="24">
        <f t="shared" si="14"/>
        <v>687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642</v>
      </c>
      <c r="AI23" s="29">
        <f>'21.Spieltag'!AK23</f>
        <v>14</v>
      </c>
      <c r="AJ23" s="24">
        <f t="shared" si="14"/>
        <v>687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642</v>
      </c>
      <c r="AI24" s="29">
        <f>'21.Spieltag'!AK24</f>
        <v>14</v>
      </c>
      <c r="AJ24" s="24">
        <f t="shared" si="14"/>
        <v>687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642</v>
      </c>
      <c r="AI25" s="29">
        <f>'21.Spieltag'!AK25</f>
        <v>14</v>
      </c>
      <c r="AJ25" s="24">
        <f t="shared" si="14"/>
        <v>687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642</v>
      </c>
      <c r="AI26" s="29">
        <f>'21.Spieltag'!AK26</f>
        <v>14</v>
      </c>
      <c r="AJ26" s="24">
        <f t="shared" ref="AJ26" si="17">AG26+AH26</f>
        <v>687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642</v>
      </c>
      <c r="AI27" s="29">
        <f>'21.Spieltag'!AK27</f>
        <v>14</v>
      </c>
      <c r="AJ27" s="24">
        <f t="shared" ref="AJ27" si="20">AG27+AH27</f>
        <v>687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785</v>
      </c>
      <c r="AI8" s="29">
        <f>'22.Spieltag'!AK8</f>
        <v>1</v>
      </c>
      <c r="AJ8" s="24">
        <f t="shared" ref="AJ8" si="7">AG8+AH8</f>
        <v>830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773</v>
      </c>
      <c r="AI9" s="29">
        <f>'22.Spieltag'!AK9</f>
        <v>2</v>
      </c>
      <c r="AJ9" s="24">
        <f t="shared" ref="AJ9:AJ25" si="13">AG9+AH9</f>
        <v>818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768</v>
      </c>
      <c r="AI10" s="29">
        <f>'22.Spieltag'!AK10</f>
        <v>3</v>
      </c>
      <c r="AJ10" s="24">
        <f t="shared" si="13"/>
        <v>813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765</v>
      </c>
      <c r="AI11" s="29">
        <f>'22.Spieltag'!AK11</f>
        <v>4</v>
      </c>
      <c r="AJ11" s="24">
        <f t="shared" si="13"/>
        <v>810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4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765</v>
      </c>
      <c r="AI12" s="29">
        <f>'22.Spieltag'!AK12</f>
        <v>4</v>
      </c>
      <c r="AJ12" s="24">
        <f t="shared" si="13"/>
        <v>810</v>
      </c>
      <c r="AK12" s="25">
        <f t="shared" si="8"/>
        <v>4</v>
      </c>
      <c r="AL12" s="1"/>
    </row>
    <row r="13" spans="1:42" ht="24.95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754</v>
      </c>
      <c r="AI13" s="29">
        <f>'22.Spieltag'!AK13</f>
        <v>6</v>
      </c>
      <c r="AJ13" s="24">
        <f t="shared" si="13"/>
        <v>799</v>
      </c>
      <c r="AK13" s="25">
        <f t="shared" si="8"/>
        <v>6</v>
      </c>
      <c r="AL13" s="1"/>
    </row>
    <row r="14" spans="1:42" ht="24.95" customHeight="1" thickBot="1">
      <c r="A14" s="29">
        <f t="shared" si="9"/>
        <v>6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754</v>
      </c>
      <c r="AI14" s="29">
        <f>'22.Spieltag'!AK14</f>
        <v>6</v>
      </c>
      <c r="AJ14" s="24">
        <f t="shared" si="13"/>
        <v>799</v>
      </c>
      <c r="AK14" s="25">
        <f t="shared" si="8"/>
        <v>6</v>
      </c>
      <c r="AL14" s="1"/>
    </row>
    <row r="15" spans="1:42" ht="24.95" customHeight="1" thickBot="1">
      <c r="A15" s="29">
        <f t="shared" si="9"/>
        <v>8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752</v>
      </c>
      <c r="AI15" s="29">
        <f>'22.Spieltag'!AK15</f>
        <v>8</v>
      </c>
      <c r="AJ15" s="24">
        <f t="shared" si="13"/>
        <v>797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751</v>
      </c>
      <c r="AI16" s="29">
        <f>'22.Spieltag'!AK16</f>
        <v>9</v>
      </c>
      <c r="AJ16" s="24">
        <f t="shared" si="13"/>
        <v>796</v>
      </c>
      <c r="AK16" s="25">
        <f t="shared" si="8"/>
        <v>9</v>
      </c>
      <c r="AL16" s="1"/>
    </row>
    <row r="17" spans="1:38" ht="24.95" customHeight="1" thickBot="1">
      <c r="A17" s="29">
        <f t="shared" si="9"/>
        <v>9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751</v>
      </c>
      <c r="AI17" s="29">
        <f>'22.Spieltag'!AK17</f>
        <v>9</v>
      </c>
      <c r="AJ17" s="24">
        <f t="shared" si="13"/>
        <v>796</v>
      </c>
      <c r="AK17" s="25">
        <f t="shared" si="8"/>
        <v>9</v>
      </c>
      <c r="AL17" s="1"/>
    </row>
    <row r="18" spans="1:38" ht="24.95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748</v>
      </c>
      <c r="AI18" s="29">
        <f>'22.Spieltag'!AK18</f>
        <v>11</v>
      </c>
      <c r="AJ18" s="24">
        <f t="shared" si="13"/>
        <v>793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737</v>
      </c>
      <c r="AI19" s="29">
        <f>'22.Spieltag'!AK19</f>
        <v>12</v>
      </c>
      <c r="AJ19" s="24">
        <f t="shared" si="13"/>
        <v>782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735</v>
      </c>
      <c r="AI20" s="29">
        <f>'22.Spieltag'!AK20</f>
        <v>13</v>
      </c>
      <c r="AJ20" s="24">
        <f t="shared" si="13"/>
        <v>780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687</v>
      </c>
      <c r="AI21" s="29">
        <f>'22.Spieltag'!AK21</f>
        <v>14</v>
      </c>
      <c r="AJ21" s="24">
        <f t="shared" si="13"/>
        <v>732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687</v>
      </c>
      <c r="AI22" s="29">
        <f>'22.Spieltag'!AK22</f>
        <v>14</v>
      </c>
      <c r="AJ22" s="24">
        <f t="shared" si="13"/>
        <v>732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687</v>
      </c>
      <c r="AI23" s="29">
        <f>'22.Spieltag'!AK23</f>
        <v>14</v>
      </c>
      <c r="AJ23" s="24">
        <f t="shared" si="13"/>
        <v>732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687</v>
      </c>
      <c r="AI24" s="29">
        <f>'22.Spieltag'!AK24</f>
        <v>14</v>
      </c>
      <c r="AJ24" s="24">
        <f t="shared" si="13"/>
        <v>732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687</v>
      </c>
      <c r="AI25" s="29">
        <f>'22.Spieltag'!AK25</f>
        <v>14</v>
      </c>
      <c r="AJ25" s="24">
        <f t="shared" si="13"/>
        <v>732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687</v>
      </c>
      <c r="AI26" s="29">
        <f>'22.Spieltag'!AK26</f>
        <v>14</v>
      </c>
      <c r="AJ26" s="24">
        <f t="shared" ref="AJ26" si="16">AG26+AH26</f>
        <v>732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687</v>
      </c>
      <c r="AI27" s="29">
        <f>'22.Spieltag'!AK27</f>
        <v>14</v>
      </c>
      <c r="AJ27" s="24">
        <f t="shared" ref="AJ27" si="19">AG27+AH27</f>
        <v>732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830</v>
      </c>
      <c r="AI8" s="29">
        <f>'23.Spieltag'!AK8</f>
        <v>1</v>
      </c>
      <c r="AJ8" s="24">
        <f t="shared" ref="AJ8" si="8">AG8+AH8</f>
        <v>875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818</v>
      </c>
      <c r="AI9" s="29">
        <f>'23.Spieltag'!AK9</f>
        <v>2</v>
      </c>
      <c r="AJ9" s="24">
        <f t="shared" ref="AJ9:AJ25" si="14">AG9+AH9</f>
        <v>863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813</v>
      </c>
      <c r="AI10" s="29">
        <f>'23.Spieltag'!AK10</f>
        <v>3</v>
      </c>
      <c r="AJ10" s="24">
        <f t="shared" si="14"/>
        <v>858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810</v>
      </c>
      <c r="AI11" s="29">
        <f>'23.Spieltag'!AK11</f>
        <v>4</v>
      </c>
      <c r="AJ11" s="24">
        <f t="shared" si="14"/>
        <v>855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810</v>
      </c>
      <c r="AI12" s="29">
        <f>'23.Spieltag'!AK12</f>
        <v>4</v>
      </c>
      <c r="AJ12" s="24">
        <f t="shared" si="14"/>
        <v>855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799</v>
      </c>
      <c r="AI13" s="29">
        <f>'23.Spieltag'!AK13</f>
        <v>6</v>
      </c>
      <c r="AJ13" s="24">
        <f t="shared" si="14"/>
        <v>844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799</v>
      </c>
      <c r="AI14" s="29">
        <f>'23.Spieltag'!AK14</f>
        <v>6</v>
      </c>
      <c r="AJ14" s="24">
        <f t="shared" si="14"/>
        <v>844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797</v>
      </c>
      <c r="AI15" s="29">
        <f>'23.Spieltag'!AK15</f>
        <v>8</v>
      </c>
      <c r="AJ15" s="24">
        <f t="shared" si="14"/>
        <v>842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796</v>
      </c>
      <c r="AI16" s="29">
        <f>'23.Spieltag'!AK16</f>
        <v>9</v>
      </c>
      <c r="AJ16" s="24">
        <f t="shared" si="14"/>
        <v>841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796</v>
      </c>
      <c r="AI17" s="29">
        <f>'23.Spieltag'!AK17</f>
        <v>9</v>
      </c>
      <c r="AJ17" s="24">
        <f t="shared" si="14"/>
        <v>841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793</v>
      </c>
      <c r="AI18" s="29">
        <f>'23.Spieltag'!AK18</f>
        <v>11</v>
      </c>
      <c r="AJ18" s="24">
        <f t="shared" si="14"/>
        <v>838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782</v>
      </c>
      <c r="AI19" s="29">
        <f>'23.Spieltag'!AK19</f>
        <v>12</v>
      </c>
      <c r="AJ19" s="24">
        <f t="shared" si="14"/>
        <v>827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780</v>
      </c>
      <c r="AI20" s="29">
        <f>'23.Spieltag'!AK20</f>
        <v>13</v>
      </c>
      <c r="AJ20" s="24">
        <f t="shared" si="14"/>
        <v>825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732</v>
      </c>
      <c r="AI21" s="29">
        <f>'23.Spieltag'!AK21</f>
        <v>14</v>
      </c>
      <c r="AJ21" s="24">
        <f t="shared" si="14"/>
        <v>777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732</v>
      </c>
      <c r="AI22" s="29">
        <f>'23.Spieltag'!AK22</f>
        <v>14</v>
      </c>
      <c r="AJ22" s="24">
        <f t="shared" si="14"/>
        <v>777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732</v>
      </c>
      <c r="AI23" s="29">
        <f>'23.Spieltag'!AK23</f>
        <v>14</v>
      </c>
      <c r="AJ23" s="24">
        <f t="shared" si="14"/>
        <v>777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732</v>
      </c>
      <c r="AI24" s="29">
        <f>'23.Spieltag'!AK24</f>
        <v>14</v>
      </c>
      <c r="AJ24" s="24">
        <f t="shared" si="14"/>
        <v>777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732</v>
      </c>
      <c r="AI25" s="29">
        <f>'23.Spieltag'!AK25</f>
        <v>14</v>
      </c>
      <c r="AJ25" s="24">
        <f t="shared" si="14"/>
        <v>777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732</v>
      </c>
      <c r="AI26" s="29">
        <f>'23.Spieltag'!AK26</f>
        <v>14</v>
      </c>
      <c r="AJ26" s="24">
        <f t="shared" ref="AJ26" si="17">AG26+AH26</f>
        <v>777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732</v>
      </c>
      <c r="AI27" s="29">
        <f>'23.Spieltag'!AK27</f>
        <v>14</v>
      </c>
      <c r="AJ27" s="24">
        <f t="shared" ref="AJ27" si="20">AG27+AH27</f>
        <v>777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875</v>
      </c>
      <c r="AI8" s="29">
        <f>'24.Spieltag'!AK8</f>
        <v>1</v>
      </c>
      <c r="AJ8" s="24">
        <f t="shared" ref="AJ8" si="8">AG8+AH8</f>
        <v>920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863</v>
      </c>
      <c r="AI9" s="29">
        <f>'24.Spieltag'!AK9</f>
        <v>2</v>
      </c>
      <c r="AJ9" s="24">
        <f t="shared" ref="AJ9:AJ25" si="14">AG9+AH9</f>
        <v>908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858</v>
      </c>
      <c r="AI10" s="29">
        <f>'24.Spieltag'!AK10</f>
        <v>3</v>
      </c>
      <c r="AJ10" s="24">
        <f t="shared" si="14"/>
        <v>903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855</v>
      </c>
      <c r="AI11" s="29">
        <f>'24.Spieltag'!AK11</f>
        <v>4</v>
      </c>
      <c r="AJ11" s="24">
        <f t="shared" si="14"/>
        <v>900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855</v>
      </c>
      <c r="AI12" s="29">
        <f>'24.Spieltag'!AK12</f>
        <v>4</v>
      </c>
      <c r="AJ12" s="24">
        <f t="shared" si="14"/>
        <v>900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844</v>
      </c>
      <c r="AI13" s="29">
        <f>'24.Spieltag'!AK13</f>
        <v>6</v>
      </c>
      <c r="AJ13" s="24">
        <f t="shared" si="14"/>
        <v>889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844</v>
      </c>
      <c r="AI14" s="29">
        <f>'24.Spieltag'!AK14</f>
        <v>6</v>
      </c>
      <c r="AJ14" s="24">
        <f t="shared" si="14"/>
        <v>889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842</v>
      </c>
      <c r="AI15" s="29">
        <f>'24.Spieltag'!AK15</f>
        <v>8</v>
      </c>
      <c r="AJ15" s="24">
        <f t="shared" si="14"/>
        <v>887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841</v>
      </c>
      <c r="AI16" s="29">
        <f>'24.Spieltag'!AK16</f>
        <v>9</v>
      </c>
      <c r="AJ16" s="24">
        <f t="shared" si="14"/>
        <v>886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841</v>
      </c>
      <c r="AI17" s="29">
        <f>'24.Spieltag'!AK17</f>
        <v>9</v>
      </c>
      <c r="AJ17" s="24">
        <f t="shared" si="14"/>
        <v>886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838</v>
      </c>
      <c r="AI18" s="29">
        <f>'24.Spieltag'!AK18</f>
        <v>11</v>
      </c>
      <c r="AJ18" s="24">
        <f t="shared" si="14"/>
        <v>883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827</v>
      </c>
      <c r="AI19" s="29">
        <f>'24.Spieltag'!AK19</f>
        <v>12</v>
      </c>
      <c r="AJ19" s="24">
        <f t="shared" si="14"/>
        <v>872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825</v>
      </c>
      <c r="AI20" s="29">
        <f>'24.Spieltag'!AK20</f>
        <v>13</v>
      </c>
      <c r="AJ20" s="24">
        <f t="shared" si="14"/>
        <v>870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777</v>
      </c>
      <c r="AI21" s="29">
        <f>'24.Spieltag'!AK21</f>
        <v>14</v>
      </c>
      <c r="AJ21" s="24">
        <f t="shared" si="14"/>
        <v>822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777</v>
      </c>
      <c r="AI22" s="29">
        <f>'24.Spieltag'!AK22</f>
        <v>14</v>
      </c>
      <c r="AJ22" s="24">
        <f t="shared" si="14"/>
        <v>822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777</v>
      </c>
      <c r="AI23" s="29">
        <f>'24.Spieltag'!AK23</f>
        <v>14</v>
      </c>
      <c r="AJ23" s="24">
        <f t="shared" si="14"/>
        <v>822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777</v>
      </c>
      <c r="AI24" s="29">
        <f>'24.Spieltag'!AK24</f>
        <v>14</v>
      </c>
      <c r="AJ24" s="24">
        <f t="shared" si="14"/>
        <v>822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777</v>
      </c>
      <c r="AI25" s="29">
        <f>'24.Spieltag'!AK25</f>
        <v>14</v>
      </c>
      <c r="AJ25" s="24">
        <f t="shared" si="14"/>
        <v>822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777</v>
      </c>
      <c r="AI26" s="29">
        <f>'24.Spieltag'!AK26</f>
        <v>14</v>
      </c>
      <c r="AJ26" s="24">
        <f t="shared" ref="AJ26" si="17">AG26+AH26</f>
        <v>822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777</v>
      </c>
      <c r="AI27" s="29">
        <f>'24.Spieltag'!AK27</f>
        <v>14</v>
      </c>
      <c r="AJ27" s="24">
        <f t="shared" ref="AJ27" si="20">AG27+AH27</f>
        <v>822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920</v>
      </c>
      <c r="AI8" s="29">
        <f>'25.Spieltag'!AK8</f>
        <v>1</v>
      </c>
      <c r="AJ8" s="24">
        <f t="shared" ref="AJ8" si="8">AG8+AH8</f>
        <v>965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908</v>
      </c>
      <c r="AI9" s="29">
        <f>'25.Spieltag'!AK9</f>
        <v>2</v>
      </c>
      <c r="AJ9" s="24">
        <f t="shared" ref="AJ9:AJ25" si="14">AG9+AH9</f>
        <v>953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903</v>
      </c>
      <c r="AI10" s="29">
        <f>'25.Spieltag'!AK10</f>
        <v>3</v>
      </c>
      <c r="AJ10" s="24">
        <f t="shared" si="14"/>
        <v>948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900</v>
      </c>
      <c r="AI11" s="29">
        <f>'25.Spieltag'!AK11</f>
        <v>4</v>
      </c>
      <c r="AJ11" s="24">
        <f t="shared" si="14"/>
        <v>945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900</v>
      </c>
      <c r="AI12" s="29">
        <f>'25.Spieltag'!AK12</f>
        <v>4</v>
      </c>
      <c r="AJ12" s="24">
        <f t="shared" si="14"/>
        <v>945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889</v>
      </c>
      <c r="AI13" s="29">
        <f>'25.Spieltag'!AK13</f>
        <v>6</v>
      </c>
      <c r="AJ13" s="24">
        <f t="shared" si="14"/>
        <v>934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889</v>
      </c>
      <c r="AI14" s="29">
        <f>'25.Spieltag'!AK14</f>
        <v>6</v>
      </c>
      <c r="AJ14" s="24">
        <f t="shared" si="14"/>
        <v>934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887</v>
      </c>
      <c r="AI15" s="29">
        <f>'25.Spieltag'!AK15</f>
        <v>8</v>
      </c>
      <c r="AJ15" s="24">
        <f t="shared" si="14"/>
        <v>932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886</v>
      </c>
      <c r="AI16" s="29">
        <f>'25.Spieltag'!AK16</f>
        <v>9</v>
      </c>
      <c r="AJ16" s="24">
        <f t="shared" si="14"/>
        <v>931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886</v>
      </c>
      <c r="AI17" s="29">
        <f>'25.Spieltag'!AK17</f>
        <v>9</v>
      </c>
      <c r="AJ17" s="24">
        <f t="shared" si="14"/>
        <v>931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883</v>
      </c>
      <c r="AI18" s="29">
        <f>'25.Spieltag'!AK18</f>
        <v>11</v>
      </c>
      <c r="AJ18" s="24">
        <f t="shared" si="14"/>
        <v>928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872</v>
      </c>
      <c r="AI19" s="29">
        <f>'25.Spieltag'!AK19</f>
        <v>12</v>
      </c>
      <c r="AJ19" s="24">
        <f t="shared" si="14"/>
        <v>917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870</v>
      </c>
      <c r="AI20" s="29">
        <f>'25.Spieltag'!AK20</f>
        <v>13</v>
      </c>
      <c r="AJ20" s="24">
        <f t="shared" si="14"/>
        <v>915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822</v>
      </c>
      <c r="AI21" s="29">
        <f>'25.Spieltag'!AK21</f>
        <v>14</v>
      </c>
      <c r="AJ21" s="24">
        <f t="shared" si="14"/>
        <v>867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822</v>
      </c>
      <c r="AI22" s="29">
        <f>'25.Spieltag'!AK22</f>
        <v>14</v>
      </c>
      <c r="AJ22" s="24">
        <f t="shared" si="14"/>
        <v>867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822</v>
      </c>
      <c r="AI23" s="29">
        <f>'25.Spieltag'!AK23</f>
        <v>14</v>
      </c>
      <c r="AJ23" s="24">
        <f t="shared" si="14"/>
        <v>867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822</v>
      </c>
      <c r="AI24" s="29">
        <f>'25.Spieltag'!AK24</f>
        <v>14</v>
      </c>
      <c r="AJ24" s="24">
        <f t="shared" si="14"/>
        <v>867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822</v>
      </c>
      <c r="AI25" s="29">
        <f>'25.Spieltag'!AK25</f>
        <v>14</v>
      </c>
      <c r="AJ25" s="24">
        <f t="shared" si="14"/>
        <v>867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822</v>
      </c>
      <c r="AI26" s="29">
        <f>'25.Spieltag'!AK26</f>
        <v>14</v>
      </c>
      <c r="AJ26" s="24">
        <f t="shared" ref="AJ26" si="17">AG26+AH26</f>
        <v>867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822</v>
      </c>
      <c r="AI27" s="29">
        <f>'25.Spieltag'!AK27</f>
        <v>14</v>
      </c>
      <c r="AJ27" s="24">
        <f t="shared" ref="AJ27" si="20">AG27+AH27</f>
        <v>867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965</v>
      </c>
      <c r="AI8" s="29">
        <f>'26.Spieltag'!AK8</f>
        <v>1</v>
      </c>
      <c r="AJ8" s="24">
        <f t="shared" ref="AJ8" si="8">AG8+AH8</f>
        <v>1010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953</v>
      </c>
      <c r="AI9" s="29">
        <f>'26.Spieltag'!AK9</f>
        <v>2</v>
      </c>
      <c r="AJ9" s="24">
        <f t="shared" ref="AJ9:AJ25" si="14">AG9+AH9</f>
        <v>998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948</v>
      </c>
      <c r="AI10" s="29">
        <f>'26.Spieltag'!AK10</f>
        <v>3</v>
      </c>
      <c r="AJ10" s="24">
        <f t="shared" si="14"/>
        <v>993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945</v>
      </c>
      <c r="AI11" s="29">
        <f>'26.Spieltag'!AK11</f>
        <v>4</v>
      </c>
      <c r="AJ11" s="24">
        <f t="shared" si="14"/>
        <v>990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945</v>
      </c>
      <c r="AI12" s="29">
        <f>'26.Spieltag'!AK12</f>
        <v>4</v>
      </c>
      <c r="AJ12" s="24">
        <f t="shared" si="14"/>
        <v>990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934</v>
      </c>
      <c r="AI13" s="29">
        <f>'26.Spieltag'!AK13</f>
        <v>6</v>
      </c>
      <c r="AJ13" s="24">
        <f t="shared" si="14"/>
        <v>979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934</v>
      </c>
      <c r="AI14" s="29">
        <f>'26.Spieltag'!AK14</f>
        <v>6</v>
      </c>
      <c r="AJ14" s="24">
        <f t="shared" si="14"/>
        <v>979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932</v>
      </c>
      <c r="AI15" s="29">
        <f>'26.Spieltag'!AK15</f>
        <v>8</v>
      </c>
      <c r="AJ15" s="24">
        <f t="shared" si="14"/>
        <v>977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931</v>
      </c>
      <c r="AI16" s="29">
        <f>'26.Spieltag'!AK16</f>
        <v>9</v>
      </c>
      <c r="AJ16" s="24">
        <f t="shared" si="14"/>
        <v>976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931</v>
      </c>
      <c r="AI17" s="29">
        <f>'26.Spieltag'!AK17</f>
        <v>9</v>
      </c>
      <c r="AJ17" s="24">
        <f t="shared" si="14"/>
        <v>976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928</v>
      </c>
      <c r="AI18" s="29">
        <f>'26.Spieltag'!AK18</f>
        <v>11</v>
      </c>
      <c r="AJ18" s="24">
        <f t="shared" si="14"/>
        <v>973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917</v>
      </c>
      <c r="AI19" s="29">
        <f>'26.Spieltag'!AK19</f>
        <v>12</v>
      </c>
      <c r="AJ19" s="24">
        <f t="shared" si="14"/>
        <v>962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915</v>
      </c>
      <c r="AI20" s="29">
        <f>'26.Spieltag'!AK20</f>
        <v>13</v>
      </c>
      <c r="AJ20" s="24">
        <f t="shared" si="14"/>
        <v>960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867</v>
      </c>
      <c r="AI21" s="29">
        <f>'26.Spieltag'!AK21</f>
        <v>14</v>
      </c>
      <c r="AJ21" s="24">
        <f t="shared" si="14"/>
        <v>912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867</v>
      </c>
      <c r="AI22" s="29">
        <f>'26.Spieltag'!AK22</f>
        <v>14</v>
      </c>
      <c r="AJ22" s="24">
        <f t="shared" si="14"/>
        <v>912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867</v>
      </c>
      <c r="AI23" s="29">
        <f>'26.Spieltag'!AK23</f>
        <v>14</v>
      </c>
      <c r="AJ23" s="24">
        <f t="shared" si="14"/>
        <v>912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867</v>
      </c>
      <c r="AI24" s="29">
        <f>'26.Spieltag'!AK24</f>
        <v>14</v>
      </c>
      <c r="AJ24" s="24">
        <f t="shared" si="14"/>
        <v>912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867</v>
      </c>
      <c r="AI25" s="29">
        <f>'26.Spieltag'!AK25</f>
        <v>14</v>
      </c>
      <c r="AJ25" s="24">
        <f t="shared" si="14"/>
        <v>912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867</v>
      </c>
      <c r="AI26" s="29">
        <f>'26.Spieltag'!AK26</f>
        <v>14</v>
      </c>
      <c r="AJ26" s="24">
        <f t="shared" ref="AJ26" si="17">AG26+AH26</f>
        <v>912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867</v>
      </c>
      <c r="AI27" s="29">
        <f>'26.Spieltag'!AK27</f>
        <v>14</v>
      </c>
      <c r="AJ27" s="24">
        <f t="shared" ref="AJ27" si="20">AG27+AH27</f>
        <v>912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1010</v>
      </c>
      <c r="AI8" s="29">
        <f>'27.Spieltag'!AK8</f>
        <v>1</v>
      </c>
      <c r="AJ8" s="24">
        <f t="shared" ref="AJ8" si="8">AG8+AH8</f>
        <v>1055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998</v>
      </c>
      <c r="AI9" s="29">
        <f>'27.Spieltag'!AK9</f>
        <v>2</v>
      </c>
      <c r="AJ9" s="24">
        <f t="shared" ref="AJ9:AJ25" si="14">AG9+AH9</f>
        <v>1043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993</v>
      </c>
      <c r="AI10" s="29">
        <f>'27.Spieltag'!AK10</f>
        <v>3</v>
      </c>
      <c r="AJ10" s="24">
        <f t="shared" si="14"/>
        <v>1038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990</v>
      </c>
      <c r="AI11" s="29">
        <f>'27.Spieltag'!AK11</f>
        <v>4</v>
      </c>
      <c r="AJ11" s="24">
        <f t="shared" si="14"/>
        <v>1035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990</v>
      </c>
      <c r="AI12" s="29">
        <f>'27.Spieltag'!AK12</f>
        <v>4</v>
      </c>
      <c r="AJ12" s="24">
        <f t="shared" si="14"/>
        <v>1035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979</v>
      </c>
      <c r="AI13" s="29">
        <f>'27.Spieltag'!AK13</f>
        <v>6</v>
      </c>
      <c r="AJ13" s="24">
        <f t="shared" si="14"/>
        <v>1024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979</v>
      </c>
      <c r="AI14" s="29">
        <f>'27.Spieltag'!AK14</f>
        <v>6</v>
      </c>
      <c r="AJ14" s="24">
        <f t="shared" si="14"/>
        <v>1024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977</v>
      </c>
      <c r="AI15" s="29">
        <f>'27.Spieltag'!AK15</f>
        <v>8</v>
      </c>
      <c r="AJ15" s="24">
        <f t="shared" si="14"/>
        <v>1022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976</v>
      </c>
      <c r="AI16" s="29">
        <f>'27.Spieltag'!AK16</f>
        <v>9</v>
      </c>
      <c r="AJ16" s="24">
        <f t="shared" si="14"/>
        <v>1021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976</v>
      </c>
      <c r="AI17" s="29">
        <f>'27.Spieltag'!AK17</f>
        <v>9</v>
      </c>
      <c r="AJ17" s="24">
        <f t="shared" si="14"/>
        <v>1021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973</v>
      </c>
      <c r="AI18" s="29">
        <f>'27.Spieltag'!AK18</f>
        <v>11</v>
      </c>
      <c r="AJ18" s="24">
        <f t="shared" si="14"/>
        <v>1018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962</v>
      </c>
      <c r="AI19" s="29">
        <f>'27.Spieltag'!AK19</f>
        <v>12</v>
      </c>
      <c r="AJ19" s="24">
        <f t="shared" si="14"/>
        <v>1007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960</v>
      </c>
      <c r="AI20" s="29">
        <f>'27.Spieltag'!AK20</f>
        <v>13</v>
      </c>
      <c r="AJ20" s="24">
        <f t="shared" si="14"/>
        <v>1005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912</v>
      </c>
      <c r="AI21" s="29">
        <f>'27.Spieltag'!AK21</f>
        <v>14</v>
      </c>
      <c r="AJ21" s="24">
        <f t="shared" si="14"/>
        <v>957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912</v>
      </c>
      <c r="AI22" s="29">
        <f>'27.Spieltag'!AK22</f>
        <v>14</v>
      </c>
      <c r="AJ22" s="24">
        <f t="shared" si="14"/>
        <v>957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912</v>
      </c>
      <c r="AI23" s="29">
        <f>'27.Spieltag'!AK23</f>
        <v>14</v>
      </c>
      <c r="AJ23" s="24">
        <f t="shared" si="14"/>
        <v>957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912</v>
      </c>
      <c r="AI24" s="29">
        <f>'27.Spieltag'!AK24</f>
        <v>14</v>
      </c>
      <c r="AJ24" s="24">
        <f t="shared" si="14"/>
        <v>957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912</v>
      </c>
      <c r="AI25" s="29">
        <f>'27.Spieltag'!AK25</f>
        <v>14</v>
      </c>
      <c r="AJ25" s="24">
        <f t="shared" si="14"/>
        <v>957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912</v>
      </c>
      <c r="AI26" s="29">
        <f>'27.Spieltag'!AK26</f>
        <v>14</v>
      </c>
      <c r="AJ26" s="24">
        <f t="shared" ref="AJ26" si="17">AG26+AH26</f>
        <v>957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912</v>
      </c>
      <c r="AI27" s="29">
        <f>'27.Spieltag'!AK27</f>
        <v>14</v>
      </c>
      <c r="AJ27" s="24">
        <f t="shared" ref="AJ27" si="20">AG27+AH27</f>
        <v>957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2">
      <c r="B2" s="16"/>
      <c r="AC2" s="32"/>
      <c r="AD2" s="68"/>
      <c r="AE2" s="70"/>
      <c r="AF2" s="70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5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1055</v>
      </c>
      <c r="AI8" s="29">
        <f>'28.Spieltag'!AK8</f>
        <v>1</v>
      </c>
      <c r="AJ8" s="24">
        <f t="shared" ref="AJ8:AJ27" si="8">AG8+AH8</f>
        <v>1100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1043</v>
      </c>
      <c r="AI9" s="29">
        <f>'28.Spieltag'!AK9</f>
        <v>2</v>
      </c>
      <c r="AJ9" s="24">
        <f t="shared" si="8"/>
        <v>1088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1038</v>
      </c>
      <c r="AI10" s="29">
        <f>'28.Spieltag'!AK10</f>
        <v>3</v>
      </c>
      <c r="AJ10" s="24">
        <f t="shared" si="8"/>
        <v>1083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1035</v>
      </c>
      <c r="AI11" s="29">
        <f>'28.Spieltag'!AK11</f>
        <v>4</v>
      </c>
      <c r="AJ11" s="24">
        <f t="shared" si="8"/>
        <v>1080</v>
      </c>
      <c r="AK11" s="25">
        <f t="shared" si="9"/>
        <v>4</v>
      </c>
      <c r="AL11" s="1"/>
    </row>
    <row r="12" spans="1:41" ht="24.95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1035</v>
      </c>
      <c r="AI12" s="29">
        <f>'28.Spieltag'!AK12</f>
        <v>4</v>
      </c>
      <c r="AJ12" s="24">
        <f t="shared" si="8"/>
        <v>1080</v>
      </c>
      <c r="AK12" s="25">
        <f t="shared" si="9"/>
        <v>4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1024</v>
      </c>
      <c r="AI13" s="29">
        <f>'28.Spieltag'!AK13</f>
        <v>6</v>
      </c>
      <c r="AJ13" s="24">
        <f t="shared" si="8"/>
        <v>1069</v>
      </c>
      <c r="AK13" s="25">
        <f t="shared" si="9"/>
        <v>6</v>
      </c>
      <c r="AL13" s="1"/>
    </row>
    <row r="14" spans="1:41" ht="24.95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1024</v>
      </c>
      <c r="AI14" s="29">
        <f>'28.Spieltag'!AK14</f>
        <v>6</v>
      </c>
      <c r="AJ14" s="24">
        <f t="shared" si="8"/>
        <v>1069</v>
      </c>
      <c r="AK14" s="25">
        <f t="shared" si="9"/>
        <v>6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1022</v>
      </c>
      <c r="AI15" s="29">
        <f>'28.Spieltag'!AK15</f>
        <v>8</v>
      </c>
      <c r="AJ15" s="24">
        <f t="shared" si="8"/>
        <v>1067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1021</v>
      </c>
      <c r="AI16" s="29">
        <f>'28.Spieltag'!AK16</f>
        <v>9</v>
      </c>
      <c r="AJ16" s="24">
        <f t="shared" si="8"/>
        <v>1066</v>
      </c>
      <c r="AK16" s="25">
        <f t="shared" si="9"/>
        <v>9</v>
      </c>
      <c r="AL16" s="1"/>
    </row>
    <row r="17" spans="1:38" ht="24.95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1021</v>
      </c>
      <c r="AI17" s="29">
        <f>'28.Spieltag'!AK17</f>
        <v>9</v>
      </c>
      <c r="AJ17" s="24">
        <f t="shared" si="8"/>
        <v>1066</v>
      </c>
      <c r="AK17" s="25">
        <f t="shared" si="9"/>
        <v>9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1018</v>
      </c>
      <c r="AI18" s="29">
        <f>'28.Spieltag'!AK18</f>
        <v>11</v>
      </c>
      <c r="AJ18" s="24">
        <f t="shared" si="8"/>
        <v>1063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1007</v>
      </c>
      <c r="AI19" s="29">
        <f>'28.Spieltag'!AK19</f>
        <v>12</v>
      </c>
      <c r="AJ19" s="24">
        <f t="shared" si="8"/>
        <v>1052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1005</v>
      </c>
      <c r="AI20" s="29">
        <f>'28.Spieltag'!AK20</f>
        <v>13</v>
      </c>
      <c r="AJ20" s="24">
        <f t="shared" si="8"/>
        <v>1050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957</v>
      </c>
      <c r="AI21" s="29">
        <f>'28.Spieltag'!AK21</f>
        <v>14</v>
      </c>
      <c r="AJ21" s="24">
        <f t="shared" si="8"/>
        <v>1002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957</v>
      </c>
      <c r="AI22" s="29">
        <f>'28.Spieltag'!AK22</f>
        <v>14</v>
      </c>
      <c r="AJ22" s="24">
        <f t="shared" si="8"/>
        <v>1002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957</v>
      </c>
      <c r="AI23" s="29">
        <f>'28.Spieltag'!AK23</f>
        <v>14</v>
      </c>
      <c r="AJ23" s="24">
        <f t="shared" si="8"/>
        <v>1002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957</v>
      </c>
      <c r="AI24" s="29">
        <f>'28.Spieltag'!AK24</f>
        <v>14</v>
      </c>
      <c r="AJ24" s="24">
        <f t="shared" si="8"/>
        <v>1002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957</v>
      </c>
      <c r="AI25" s="29">
        <f>'28.Spieltag'!AK25</f>
        <v>14</v>
      </c>
      <c r="AJ25" s="24">
        <f t="shared" si="8"/>
        <v>1002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957</v>
      </c>
      <c r="AI26" s="29">
        <f>'28.Spieltag'!AK26</f>
        <v>14</v>
      </c>
      <c r="AJ26" s="24">
        <f t="shared" si="8"/>
        <v>1002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957</v>
      </c>
      <c r="AI27" s="29">
        <f>'28.Spieltag'!AK27</f>
        <v>14</v>
      </c>
      <c r="AJ27" s="24">
        <f t="shared" si="8"/>
        <v>1002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2">
      <c r="B2" s="16"/>
      <c r="AC2" s="32"/>
      <c r="AD2" s="16"/>
      <c r="AE2" s="83"/>
      <c r="AF2" s="83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5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1055</v>
      </c>
      <c r="AI8" s="29">
        <f>'29.Spieltag'!AK8</f>
        <v>1</v>
      </c>
      <c r="AJ8" s="24">
        <f t="shared" ref="AJ8:AJ27" si="8">AG8+AH8</f>
        <v>1100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1043</v>
      </c>
      <c r="AI9" s="29">
        <f>'29.Spieltag'!AK9</f>
        <v>2</v>
      </c>
      <c r="AJ9" s="24">
        <f t="shared" si="8"/>
        <v>1088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1038</v>
      </c>
      <c r="AI10" s="29">
        <f>'29.Spieltag'!AK10</f>
        <v>3</v>
      </c>
      <c r="AJ10" s="24">
        <f t="shared" si="8"/>
        <v>1083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1035</v>
      </c>
      <c r="AI11" s="29">
        <f>'29.Spieltag'!AK11</f>
        <v>4</v>
      </c>
      <c r="AJ11" s="24">
        <f t="shared" si="8"/>
        <v>1080</v>
      </c>
      <c r="AK11" s="25">
        <f t="shared" si="9"/>
        <v>4</v>
      </c>
      <c r="AL11" s="1"/>
    </row>
    <row r="12" spans="1:41" ht="24.95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1035</v>
      </c>
      <c r="AI12" s="29">
        <f>'29.Spieltag'!AK12</f>
        <v>4</v>
      </c>
      <c r="AJ12" s="24">
        <f t="shared" si="8"/>
        <v>1080</v>
      </c>
      <c r="AK12" s="25">
        <f t="shared" si="9"/>
        <v>4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1024</v>
      </c>
      <c r="AI13" s="29">
        <f>'29.Spieltag'!AK13</f>
        <v>6</v>
      </c>
      <c r="AJ13" s="24">
        <f t="shared" si="8"/>
        <v>1069</v>
      </c>
      <c r="AK13" s="25">
        <f t="shared" si="9"/>
        <v>6</v>
      </c>
      <c r="AL13" s="1"/>
    </row>
    <row r="14" spans="1:41" ht="24.95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1024</v>
      </c>
      <c r="AI14" s="29">
        <f>'29.Spieltag'!AK14</f>
        <v>6</v>
      </c>
      <c r="AJ14" s="24">
        <f t="shared" si="8"/>
        <v>1069</v>
      </c>
      <c r="AK14" s="25">
        <f t="shared" si="9"/>
        <v>6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1022</v>
      </c>
      <c r="AI15" s="29">
        <f>'29.Spieltag'!AK15</f>
        <v>8</v>
      </c>
      <c r="AJ15" s="24">
        <f t="shared" si="8"/>
        <v>1067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1021</v>
      </c>
      <c r="AI16" s="29">
        <f>'29.Spieltag'!AK16</f>
        <v>9</v>
      </c>
      <c r="AJ16" s="24">
        <f t="shared" si="8"/>
        <v>1066</v>
      </c>
      <c r="AK16" s="25">
        <f t="shared" si="9"/>
        <v>9</v>
      </c>
      <c r="AL16" s="1"/>
    </row>
    <row r="17" spans="1:38" ht="24.95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1021</v>
      </c>
      <c r="AI17" s="29">
        <f>'29.Spieltag'!AK17</f>
        <v>9</v>
      </c>
      <c r="AJ17" s="24">
        <f t="shared" si="8"/>
        <v>1066</v>
      </c>
      <c r="AK17" s="25">
        <f t="shared" si="9"/>
        <v>9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1018</v>
      </c>
      <c r="AI18" s="29">
        <f>'29.Spieltag'!AK18</f>
        <v>11</v>
      </c>
      <c r="AJ18" s="24">
        <f t="shared" si="8"/>
        <v>1063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1007</v>
      </c>
      <c r="AI19" s="29">
        <f>'29.Spieltag'!AK19</f>
        <v>12</v>
      </c>
      <c r="AJ19" s="24">
        <f t="shared" si="8"/>
        <v>1052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1005</v>
      </c>
      <c r="AI20" s="29">
        <f>'29.Spieltag'!AK20</f>
        <v>13</v>
      </c>
      <c r="AJ20" s="24">
        <f t="shared" si="8"/>
        <v>1050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957</v>
      </c>
      <c r="AI21" s="29">
        <f>'29.Spieltag'!AK21</f>
        <v>14</v>
      </c>
      <c r="AJ21" s="24">
        <f t="shared" si="8"/>
        <v>1002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957</v>
      </c>
      <c r="AI22" s="29">
        <f>'29.Spieltag'!AK22</f>
        <v>14</v>
      </c>
      <c r="AJ22" s="24">
        <f t="shared" si="8"/>
        <v>1002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957</v>
      </c>
      <c r="AI23" s="29">
        <f>'29.Spieltag'!AK23</f>
        <v>14</v>
      </c>
      <c r="AJ23" s="24">
        <f t="shared" si="8"/>
        <v>1002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957</v>
      </c>
      <c r="AI24" s="29">
        <f>'29.Spieltag'!AK24</f>
        <v>14</v>
      </c>
      <c r="AJ24" s="24">
        <f t="shared" si="8"/>
        <v>1002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957</v>
      </c>
      <c r="AI25" s="29">
        <f>'29.Spieltag'!AK25</f>
        <v>14</v>
      </c>
      <c r="AJ25" s="24">
        <f t="shared" si="8"/>
        <v>1002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957</v>
      </c>
      <c r="AI26" s="29">
        <f>'29.Spieltag'!AK26</f>
        <v>14</v>
      </c>
      <c r="AJ26" s="24">
        <f t="shared" si="8"/>
        <v>1002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957</v>
      </c>
      <c r="AI27" s="29">
        <f>'29.Spieltag'!AK27</f>
        <v>14</v>
      </c>
      <c r="AJ27" s="24">
        <f t="shared" si="8"/>
        <v>1002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1100</v>
      </c>
      <c r="AI8" s="29">
        <f>'30.Spieltag'!AK8</f>
        <v>1</v>
      </c>
      <c r="AJ8" s="24">
        <f t="shared" ref="AJ8" si="8">AG8+AH8</f>
        <v>1145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1088</v>
      </c>
      <c r="AI9" s="29">
        <f>'30.Spieltag'!AK9</f>
        <v>2</v>
      </c>
      <c r="AJ9" s="24">
        <f t="shared" ref="AJ9:AJ25" si="14">AG9+AH9</f>
        <v>1133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1083</v>
      </c>
      <c r="AI10" s="29">
        <f>'30.Spieltag'!AK10</f>
        <v>3</v>
      </c>
      <c r="AJ10" s="24">
        <f t="shared" si="14"/>
        <v>1128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1080</v>
      </c>
      <c r="AI11" s="29">
        <f>'30.Spieltag'!AK11</f>
        <v>4</v>
      </c>
      <c r="AJ11" s="24">
        <f t="shared" si="14"/>
        <v>1125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1080</v>
      </c>
      <c r="AI12" s="29">
        <f>'30.Spieltag'!AK12</f>
        <v>4</v>
      </c>
      <c r="AJ12" s="24">
        <f t="shared" si="14"/>
        <v>1125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1069</v>
      </c>
      <c r="AI13" s="29">
        <f>'30.Spieltag'!AK13</f>
        <v>6</v>
      </c>
      <c r="AJ13" s="24">
        <f t="shared" si="14"/>
        <v>1114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1069</v>
      </c>
      <c r="AI14" s="29">
        <f>'30.Spieltag'!AK14</f>
        <v>6</v>
      </c>
      <c r="AJ14" s="24">
        <f t="shared" si="14"/>
        <v>1114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1067</v>
      </c>
      <c r="AI15" s="29">
        <f>'30.Spieltag'!AK15</f>
        <v>8</v>
      </c>
      <c r="AJ15" s="24">
        <f t="shared" si="14"/>
        <v>1112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1066</v>
      </c>
      <c r="AI16" s="29">
        <f>'30.Spieltag'!AK16</f>
        <v>9</v>
      </c>
      <c r="AJ16" s="24">
        <f t="shared" si="14"/>
        <v>1111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1066</v>
      </c>
      <c r="AI17" s="29">
        <f>'30.Spieltag'!AK17</f>
        <v>9</v>
      </c>
      <c r="AJ17" s="24">
        <f t="shared" si="14"/>
        <v>1111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1063</v>
      </c>
      <c r="AI18" s="29">
        <f>'30.Spieltag'!AK18</f>
        <v>11</v>
      </c>
      <c r="AJ18" s="24">
        <f t="shared" si="14"/>
        <v>1108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1052</v>
      </c>
      <c r="AI19" s="29">
        <f>'30.Spieltag'!AK19</f>
        <v>12</v>
      </c>
      <c r="AJ19" s="24">
        <f t="shared" si="14"/>
        <v>1097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1050</v>
      </c>
      <c r="AI20" s="29">
        <f>'30.Spieltag'!AK20</f>
        <v>13</v>
      </c>
      <c r="AJ20" s="24">
        <f t="shared" si="14"/>
        <v>1095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1002</v>
      </c>
      <c r="AI21" s="29">
        <f>'30.Spieltag'!AK21</f>
        <v>14</v>
      </c>
      <c r="AJ21" s="24">
        <f t="shared" si="14"/>
        <v>1047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1002</v>
      </c>
      <c r="AI22" s="29">
        <f>'30.Spieltag'!AK22</f>
        <v>14</v>
      </c>
      <c r="AJ22" s="24">
        <f t="shared" si="14"/>
        <v>1047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1002</v>
      </c>
      <c r="AI23" s="29">
        <f>'30.Spieltag'!AK23</f>
        <v>14</v>
      </c>
      <c r="AJ23" s="24">
        <f t="shared" si="14"/>
        <v>1047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1002</v>
      </c>
      <c r="AI24" s="29">
        <f>'30.Spieltag'!AK24</f>
        <v>14</v>
      </c>
      <c r="AJ24" s="24">
        <f t="shared" si="14"/>
        <v>1047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1002</v>
      </c>
      <c r="AI25" s="29">
        <f>'30.Spieltag'!AK25</f>
        <v>14</v>
      </c>
      <c r="AJ25" s="24">
        <f t="shared" si="14"/>
        <v>1047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1002</v>
      </c>
      <c r="AI26" s="29">
        <f>'30.Spieltag'!AK26</f>
        <v>14</v>
      </c>
      <c r="AJ26" s="24">
        <f t="shared" ref="AJ26" si="17">AG26+AH26</f>
        <v>1047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1002</v>
      </c>
      <c r="AI27" s="29">
        <f>'30.Spieltag'!AK27</f>
        <v>14</v>
      </c>
      <c r="AJ27" s="24">
        <f t="shared" ref="AJ27" si="20">AG27+AH27</f>
        <v>1047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1145</v>
      </c>
      <c r="AI8" s="29">
        <f>'31.Spieltag'!AK8</f>
        <v>1</v>
      </c>
      <c r="AJ8" s="24">
        <f t="shared" ref="AJ8" si="8">AG8+AH8</f>
        <v>1190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1133</v>
      </c>
      <c r="AI9" s="29">
        <f>'31.Spieltag'!AK9</f>
        <v>2</v>
      </c>
      <c r="AJ9" s="24">
        <f t="shared" ref="AJ9:AJ25" si="14">AG9+AH9</f>
        <v>1178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1128</v>
      </c>
      <c r="AI10" s="29">
        <f>'31.Spieltag'!AK10</f>
        <v>3</v>
      </c>
      <c r="AJ10" s="24">
        <f t="shared" si="14"/>
        <v>1173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1125</v>
      </c>
      <c r="AI11" s="29">
        <f>'31.Spieltag'!AK11</f>
        <v>4</v>
      </c>
      <c r="AJ11" s="24">
        <f t="shared" si="14"/>
        <v>1170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1125</v>
      </c>
      <c r="AI12" s="29">
        <f>'31.Spieltag'!AK12</f>
        <v>4</v>
      </c>
      <c r="AJ12" s="24">
        <f t="shared" si="14"/>
        <v>1170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1114</v>
      </c>
      <c r="AI13" s="29">
        <f>'31.Spieltag'!AK13</f>
        <v>6</v>
      </c>
      <c r="AJ13" s="24">
        <f t="shared" si="14"/>
        <v>1159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1114</v>
      </c>
      <c r="AI14" s="29">
        <f>'31.Spieltag'!AK14</f>
        <v>6</v>
      </c>
      <c r="AJ14" s="24">
        <f t="shared" si="14"/>
        <v>1159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1112</v>
      </c>
      <c r="AI15" s="29">
        <f>'31.Spieltag'!AK15</f>
        <v>8</v>
      </c>
      <c r="AJ15" s="24">
        <f t="shared" si="14"/>
        <v>1157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1111</v>
      </c>
      <c r="AI16" s="29">
        <f>'31.Spieltag'!AK16</f>
        <v>9</v>
      </c>
      <c r="AJ16" s="24">
        <f t="shared" si="14"/>
        <v>1156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1111</v>
      </c>
      <c r="AI17" s="29">
        <f>'31.Spieltag'!AK17</f>
        <v>9</v>
      </c>
      <c r="AJ17" s="24">
        <f t="shared" si="14"/>
        <v>1156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1108</v>
      </c>
      <c r="AI18" s="29">
        <f>'31.Spieltag'!AK18</f>
        <v>11</v>
      </c>
      <c r="AJ18" s="24">
        <f t="shared" si="14"/>
        <v>1153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1097</v>
      </c>
      <c r="AI19" s="29">
        <f>'31.Spieltag'!AK19</f>
        <v>12</v>
      </c>
      <c r="AJ19" s="24">
        <f t="shared" si="14"/>
        <v>1142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1095</v>
      </c>
      <c r="AI20" s="29">
        <f>'31.Spieltag'!AK20</f>
        <v>13</v>
      </c>
      <c r="AJ20" s="24">
        <f t="shared" si="14"/>
        <v>1140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1047</v>
      </c>
      <c r="AI21" s="29">
        <f>'31.Spieltag'!AK21</f>
        <v>14</v>
      </c>
      <c r="AJ21" s="24">
        <f t="shared" si="14"/>
        <v>1092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1047</v>
      </c>
      <c r="AI22" s="29">
        <f>'31.Spieltag'!AK22</f>
        <v>14</v>
      </c>
      <c r="AJ22" s="24">
        <f t="shared" si="14"/>
        <v>1092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1047</v>
      </c>
      <c r="AI23" s="29">
        <f>'31.Spieltag'!AK23</f>
        <v>14</v>
      </c>
      <c r="AJ23" s="24">
        <f t="shared" si="14"/>
        <v>1092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1047</v>
      </c>
      <c r="AI24" s="29">
        <f>'31.Spieltag'!AK24</f>
        <v>14</v>
      </c>
      <c r="AJ24" s="24">
        <f t="shared" si="14"/>
        <v>1092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1047</v>
      </c>
      <c r="AI25" s="29">
        <f>'31.Spieltag'!AK25</f>
        <v>14</v>
      </c>
      <c r="AJ25" s="24">
        <f t="shared" si="14"/>
        <v>1092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1047</v>
      </c>
      <c r="AI26" s="29">
        <f>'31.Spieltag'!AK26</f>
        <v>14</v>
      </c>
      <c r="AJ26" s="24">
        <f t="shared" ref="AJ26" si="17">AG26+AH26</f>
        <v>1092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1047</v>
      </c>
      <c r="AI27" s="29">
        <f>'31.Spieltag'!AK27</f>
        <v>14</v>
      </c>
      <c r="AJ27" s="24">
        <f t="shared" ref="AJ27" si="20">AG27+AH27</f>
        <v>1092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5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1190</v>
      </c>
      <c r="AI8" s="29">
        <f>'32.Spieltag'!AK8</f>
        <v>1</v>
      </c>
      <c r="AJ8" s="24">
        <f t="shared" ref="AJ8" si="8">AG8+AH8</f>
        <v>1235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1178</v>
      </c>
      <c r="AI9" s="29">
        <f>'32.Spieltag'!AK9</f>
        <v>2</v>
      </c>
      <c r="AJ9" s="24">
        <f t="shared" ref="AJ9:AJ25" si="14">AG9+AH9</f>
        <v>1223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1173</v>
      </c>
      <c r="AI10" s="29">
        <f>'32.Spieltag'!AK10</f>
        <v>3</v>
      </c>
      <c r="AJ10" s="24">
        <f t="shared" si="14"/>
        <v>1218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1170</v>
      </c>
      <c r="AI11" s="29">
        <f>'32.Spieltag'!AK11</f>
        <v>4</v>
      </c>
      <c r="AJ11" s="24">
        <f t="shared" si="14"/>
        <v>1215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1170</v>
      </c>
      <c r="AI12" s="29">
        <f>'32.Spieltag'!AK12</f>
        <v>4</v>
      </c>
      <c r="AJ12" s="24">
        <f t="shared" si="14"/>
        <v>1215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1159</v>
      </c>
      <c r="AI13" s="29">
        <f>'32.Spieltag'!AK13</f>
        <v>6</v>
      </c>
      <c r="AJ13" s="24">
        <f t="shared" si="14"/>
        <v>1204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1159</v>
      </c>
      <c r="AI14" s="29">
        <f>'32.Spieltag'!AK14</f>
        <v>6</v>
      </c>
      <c r="AJ14" s="24">
        <f t="shared" si="14"/>
        <v>1204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1157</v>
      </c>
      <c r="AI15" s="29">
        <f>'32.Spieltag'!AK15</f>
        <v>8</v>
      </c>
      <c r="AJ15" s="24">
        <f t="shared" si="14"/>
        <v>1202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1156</v>
      </c>
      <c r="AI16" s="29">
        <f>'32.Spieltag'!AK16</f>
        <v>9</v>
      </c>
      <c r="AJ16" s="24">
        <f t="shared" si="14"/>
        <v>1201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1156</v>
      </c>
      <c r="AI17" s="29">
        <f>'32.Spieltag'!AK17</f>
        <v>9</v>
      </c>
      <c r="AJ17" s="24">
        <f t="shared" si="14"/>
        <v>1201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1153</v>
      </c>
      <c r="AI18" s="29">
        <f>'32.Spieltag'!AK18</f>
        <v>11</v>
      </c>
      <c r="AJ18" s="24">
        <f t="shared" si="14"/>
        <v>1198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1142</v>
      </c>
      <c r="AI19" s="29">
        <f>'32.Spieltag'!AK19</f>
        <v>12</v>
      </c>
      <c r="AJ19" s="24">
        <f t="shared" si="14"/>
        <v>1187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1140</v>
      </c>
      <c r="AI20" s="29">
        <f>'32.Spieltag'!AK20</f>
        <v>13</v>
      </c>
      <c r="AJ20" s="24">
        <f t="shared" si="14"/>
        <v>1185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1092</v>
      </c>
      <c r="AI21" s="29">
        <f>'32.Spieltag'!AK21</f>
        <v>14</v>
      </c>
      <c r="AJ21" s="24">
        <f t="shared" si="14"/>
        <v>1137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1092</v>
      </c>
      <c r="AI22" s="29">
        <f>'32.Spieltag'!AK22</f>
        <v>14</v>
      </c>
      <c r="AJ22" s="24">
        <f t="shared" si="14"/>
        <v>1137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1092</v>
      </c>
      <c r="AI23" s="29">
        <f>'32.Spieltag'!AK23</f>
        <v>14</v>
      </c>
      <c r="AJ23" s="24">
        <f t="shared" si="14"/>
        <v>1137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1092</v>
      </c>
      <c r="AI24" s="29">
        <f>'32.Spieltag'!AK24</f>
        <v>14</v>
      </c>
      <c r="AJ24" s="24">
        <f t="shared" si="14"/>
        <v>1137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1092</v>
      </c>
      <c r="AI25" s="29">
        <f>'32.Spieltag'!AK25</f>
        <v>14</v>
      </c>
      <c r="AJ25" s="24">
        <f t="shared" si="14"/>
        <v>1137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1092</v>
      </c>
      <c r="AI26" s="29">
        <f>'32.Spieltag'!AK26</f>
        <v>14</v>
      </c>
      <c r="AJ26" s="24">
        <f t="shared" ref="AJ26" si="16">AG26+AH26</f>
        <v>1137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1092</v>
      </c>
      <c r="AI27" s="29">
        <f>'32.Spieltag'!AK27</f>
        <v>14</v>
      </c>
      <c r="AJ27" s="24">
        <f t="shared" ref="AJ27" si="19">AG27+AH27</f>
        <v>1137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1235</v>
      </c>
      <c r="AI8" s="29">
        <f>'33.Spieltag'!AK8</f>
        <v>1</v>
      </c>
      <c r="AJ8" s="24">
        <f t="shared" ref="AJ8" si="8">AG8+AH8</f>
        <v>1280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1223</v>
      </c>
      <c r="AI9" s="29">
        <f>'33.Spieltag'!AK9</f>
        <v>2</v>
      </c>
      <c r="AJ9" s="24">
        <f t="shared" ref="AJ9:AJ25" si="14">AG9+AH9</f>
        <v>1268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1218</v>
      </c>
      <c r="AI10" s="29">
        <f>'33.Spieltag'!AK10</f>
        <v>3</v>
      </c>
      <c r="AJ10" s="24">
        <f t="shared" si="14"/>
        <v>1263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1215</v>
      </c>
      <c r="AI11" s="29">
        <f>'33.Spieltag'!AK11</f>
        <v>4</v>
      </c>
      <c r="AJ11" s="24">
        <f t="shared" si="14"/>
        <v>1260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1215</v>
      </c>
      <c r="AI12" s="29">
        <f>'33.Spieltag'!AK12</f>
        <v>4</v>
      </c>
      <c r="AJ12" s="24">
        <f t="shared" si="14"/>
        <v>1260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1204</v>
      </c>
      <c r="AI13" s="29">
        <f>'33.Spieltag'!AK13</f>
        <v>6</v>
      </c>
      <c r="AJ13" s="24">
        <f t="shared" si="14"/>
        <v>1249</v>
      </c>
      <c r="AK13" s="25">
        <f t="shared" si="9"/>
        <v>6</v>
      </c>
      <c r="AL13" s="1"/>
    </row>
    <row r="14" spans="1:42" ht="24.95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1204</v>
      </c>
      <c r="AI14" s="29">
        <f>'33.Spieltag'!AK14</f>
        <v>6</v>
      </c>
      <c r="AJ14" s="24">
        <f t="shared" si="14"/>
        <v>1249</v>
      </c>
      <c r="AK14" s="25">
        <f t="shared" si="9"/>
        <v>6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1202</v>
      </c>
      <c r="AI15" s="29">
        <f>'33.Spieltag'!AK15</f>
        <v>8</v>
      </c>
      <c r="AJ15" s="24">
        <f t="shared" si="14"/>
        <v>1247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1201</v>
      </c>
      <c r="AI16" s="29">
        <f>'33.Spieltag'!AK16</f>
        <v>9</v>
      </c>
      <c r="AJ16" s="24">
        <f t="shared" si="14"/>
        <v>1246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1201</v>
      </c>
      <c r="AI17" s="29">
        <f>'33.Spieltag'!AK17</f>
        <v>9</v>
      </c>
      <c r="AJ17" s="24">
        <f t="shared" si="14"/>
        <v>1246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1198</v>
      </c>
      <c r="AI18" s="29">
        <f>'33.Spieltag'!AK18</f>
        <v>11</v>
      </c>
      <c r="AJ18" s="24">
        <f t="shared" si="14"/>
        <v>1243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1187</v>
      </c>
      <c r="AI19" s="29">
        <f>'33.Spieltag'!AK19</f>
        <v>12</v>
      </c>
      <c r="AJ19" s="24">
        <f t="shared" si="14"/>
        <v>1232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1185</v>
      </c>
      <c r="AI20" s="29">
        <f>'33.Spieltag'!AK20</f>
        <v>13</v>
      </c>
      <c r="AJ20" s="24">
        <f t="shared" si="14"/>
        <v>1230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1137</v>
      </c>
      <c r="AI21" s="29">
        <f>'33.Spieltag'!AK21</f>
        <v>14</v>
      </c>
      <c r="AJ21" s="24">
        <f t="shared" si="14"/>
        <v>1182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1137</v>
      </c>
      <c r="AI22" s="29">
        <f>'33.Spieltag'!AK22</f>
        <v>14</v>
      </c>
      <c r="AJ22" s="24">
        <f t="shared" si="14"/>
        <v>1182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1137</v>
      </c>
      <c r="AI23" s="29">
        <f>'33.Spieltag'!AK23</f>
        <v>14</v>
      </c>
      <c r="AJ23" s="24">
        <f t="shared" si="14"/>
        <v>1182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1137</v>
      </c>
      <c r="AI24" s="29">
        <f>'33.Spieltag'!AK24</f>
        <v>14</v>
      </c>
      <c r="AJ24" s="24">
        <f t="shared" si="14"/>
        <v>1182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1137</v>
      </c>
      <c r="AI25" s="29">
        <f>'33.Spieltag'!AK25</f>
        <v>14</v>
      </c>
      <c r="AJ25" s="24">
        <f t="shared" si="14"/>
        <v>1182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1137</v>
      </c>
      <c r="AI26" s="29">
        <f>'33.Spieltag'!AK26</f>
        <v>14</v>
      </c>
      <c r="AJ26" s="24">
        <f t="shared" ref="AJ26" si="17">AG26+AH26</f>
        <v>1182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1137</v>
      </c>
      <c r="AI27" s="29">
        <f>'33.Spieltag'!AK27</f>
        <v>14</v>
      </c>
      <c r="AJ27" s="24">
        <f t="shared" ref="AJ27" si="20">AG27+AH27</f>
        <v>1182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P27" sqref="AP27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13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1293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9</v>
      </c>
      <c r="AO3" s="59">
        <f t="shared" ref="AO3" si="4">SMALL($C3:$AJ3,4)</f>
        <v>10</v>
      </c>
      <c r="AP3" s="60">
        <f t="shared" ref="AP3" si="5">AK3-AO3-AN3-AM3-AL3</f>
        <v>1270</v>
      </c>
      <c r="AQ3" s="64">
        <f t="shared" ref="AQ3" si="6">SUM(AL3:AO3)</f>
        <v>23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7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1278</v>
      </c>
      <c r="AL4" s="59">
        <f t="shared" ref="AL4:AL25" si="8">SMALL($C4:$AJ4,1)</f>
        <v>2</v>
      </c>
      <c r="AM4" s="59">
        <f t="shared" ref="AM4:AM25" si="9">SMALL($C4:$AJ4,2)</f>
        <v>6</v>
      </c>
      <c r="AN4" s="59">
        <f t="shared" ref="AN4:AN25" si="10">SMALL($C4:$AJ4,3)</f>
        <v>7</v>
      </c>
      <c r="AO4" s="59">
        <f t="shared" ref="AO4:AO25" si="11">SMALL($C4:$AJ4,4)</f>
        <v>8</v>
      </c>
      <c r="AP4" s="60">
        <f t="shared" ref="AP4:AP21" si="12">AK4-AO4-AN4-AM4-AL4</f>
        <v>1255</v>
      </c>
      <c r="AQ4" s="64">
        <f t="shared" ref="AQ4:AQ18" si="13">SUM(AL4:AO4)</f>
        <v>23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9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1307</v>
      </c>
      <c r="AL5" s="59">
        <f t="shared" si="8"/>
        <v>2</v>
      </c>
      <c r="AM5" s="59">
        <f t="shared" si="9"/>
        <v>3</v>
      </c>
      <c r="AN5" s="59">
        <f t="shared" si="10"/>
        <v>8</v>
      </c>
      <c r="AO5" s="59">
        <f t="shared" si="11"/>
        <v>9</v>
      </c>
      <c r="AP5" s="60">
        <f t="shared" si="12"/>
        <v>1285</v>
      </c>
      <c r="AQ5" s="64">
        <f t="shared" si="13"/>
        <v>22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19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1316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19</v>
      </c>
      <c r="AP6" s="60">
        <f t="shared" si="12"/>
        <v>1285</v>
      </c>
      <c r="AQ6" s="64">
        <f t="shared" si="13"/>
        <v>31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12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1313</v>
      </c>
      <c r="AL7" s="59">
        <f t="shared" si="8"/>
        <v>0</v>
      </c>
      <c r="AM7" s="59">
        <f t="shared" si="9"/>
        <v>5</v>
      </c>
      <c r="AN7" s="59">
        <f t="shared" si="10"/>
        <v>12</v>
      </c>
      <c r="AO7" s="59">
        <f t="shared" si="11"/>
        <v>12</v>
      </c>
      <c r="AP7" s="60">
        <f t="shared" si="12"/>
        <v>1284</v>
      </c>
      <c r="AQ7" s="64">
        <f t="shared" si="13"/>
        <v>29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12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1302</v>
      </c>
      <c r="AL8" s="59">
        <f t="shared" si="8"/>
        <v>2</v>
      </c>
      <c r="AM8" s="59">
        <f t="shared" si="9"/>
        <v>8</v>
      </c>
      <c r="AN8" s="59">
        <f t="shared" si="10"/>
        <v>8</v>
      </c>
      <c r="AO8" s="59">
        <f t="shared" si="11"/>
        <v>10</v>
      </c>
      <c r="AP8" s="60">
        <f t="shared" si="12"/>
        <v>1274</v>
      </c>
      <c r="AQ8" s="64">
        <f t="shared" si="13"/>
        <v>28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7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1310</v>
      </c>
      <c r="AL9" s="59">
        <f t="shared" si="8"/>
        <v>7</v>
      </c>
      <c r="AM9" s="59">
        <f t="shared" si="9"/>
        <v>8</v>
      </c>
      <c r="AN9" s="59">
        <f t="shared" si="10"/>
        <v>9</v>
      </c>
      <c r="AO9" s="59">
        <f t="shared" si="11"/>
        <v>10</v>
      </c>
      <c r="AP9" s="60">
        <f t="shared" si="12"/>
        <v>1276</v>
      </c>
      <c r="AQ9" s="64">
        <f t="shared" si="13"/>
        <v>34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6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1286</v>
      </c>
      <c r="AL10" s="59">
        <f t="shared" si="8"/>
        <v>2</v>
      </c>
      <c r="AM10" s="59">
        <f t="shared" si="9"/>
        <v>5</v>
      </c>
      <c r="AN10" s="59">
        <f t="shared" si="10"/>
        <v>6</v>
      </c>
      <c r="AO10" s="59">
        <f t="shared" si="11"/>
        <v>7</v>
      </c>
      <c r="AP10" s="60">
        <f t="shared" si="12"/>
        <v>1266</v>
      </c>
      <c r="AQ10" s="64">
        <f t="shared" si="13"/>
        <v>20</v>
      </c>
      <c r="AS10" s="54">
        <v>8</v>
      </c>
      <c r="AT10" s="55"/>
      <c r="AU10" s="57"/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11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1290</v>
      </c>
      <c r="AL11" s="59">
        <f t="shared" si="8"/>
        <v>2</v>
      </c>
      <c r="AM11" s="59">
        <f t="shared" si="9"/>
        <v>2</v>
      </c>
      <c r="AN11" s="59">
        <f t="shared" si="10"/>
        <v>8</v>
      </c>
      <c r="AO11" s="59">
        <f t="shared" si="11"/>
        <v>10</v>
      </c>
      <c r="AP11" s="60">
        <f t="shared" si="12"/>
        <v>1268</v>
      </c>
      <c r="AQ11" s="64">
        <f t="shared" si="13"/>
        <v>22</v>
      </c>
      <c r="AS11" s="54">
        <v>9</v>
      </c>
      <c r="AT11" s="55"/>
      <c r="AU11" s="57"/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7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1308</v>
      </c>
      <c r="AL12" s="59">
        <f t="shared" si="8"/>
        <v>2</v>
      </c>
      <c r="AM12" s="59">
        <f t="shared" si="9"/>
        <v>4</v>
      </c>
      <c r="AN12" s="59">
        <f t="shared" si="10"/>
        <v>7</v>
      </c>
      <c r="AO12" s="59">
        <f t="shared" si="11"/>
        <v>9</v>
      </c>
      <c r="AP12" s="60">
        <f t="shared" si="12"/>
        <v>1286</v>
      </c>
      <c r="AQ12" s="64">
        <f t="shared" si="13"/>
        <v>22</v>
      </c>
      <c r="AS12" s="54">
        <v>10</v>
      </c>
      <c r="AT12" s="55"/>
      <c r="AU12" s="57"/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7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1284</v>
      </c>
      <c r="AL13" s="59">
        <f t="shared" si="8"/>
        <v>3</v>
      </c>
      <c r="AM13" s="59">
        <f t="shared" si="9"/>
        <v>6</v>
      </c>
      <c r="AN13" s="59">
        <f t="shared" si="10"/>
        <v>7</v>
      </c>
      <c r="AO13" s="59">
        <f t="shared" si="11"/>
        <v>7</v>
      </c>
      <c r="AP13" s="60">
        <f t="shared" si="12"/>
        <v>1261</v>
      </c>
      <c r="AQ13" s="64">
        <f t="shared" si="13"/>
        <v>23</v>
      </c>
      <c r="AS13" s="54">
        <v>11</v>
      </c>
      <c r="AT13" s="55"/>
      <c r="AU13" s="57"/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1290</v>
      </c>
      <c r="AL14" s="59">
        <f t="shared" si="8"/>
        <v>0</v>
      </c>
      <c r="AM14" s="59">
        <f t="shared" si="9"/>
        <v>4</v>
      </c>
      <c r="AN14" s="59">
        <f t="shared" si="10"/>
        <v>5</v>
      </c>
      <c r="AO14" s="59">
        <f t="shared" si="11"/>
        <v>6</v>
      </c>
      <c r="AP14" s="60">
        <f t="shared" si="12"/>
        <v>1275</v>
      </c>
      <c r="AQ14" s="64">
        <f t="shared" si="13"/>
        <v>15</v>
      </c>
      <c r="AS14" s="54">
        <v>12</v>
      </c>
      <c r="AT14" s="55"/>
      <c r="AU14" s="57"/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1281</v>
      </c>
      <c r="AL15" s="59">
        <f t="shared" si="8"/>
        <v>0</v>
      </c>
      <c r="AM15" s="59">
        <f t="shared" si="9"/>
        <v>0</v>
      </c>
      <c r="AN15" s="59">
        <f t="shared" si="10"/>
        <v>2</v>
      </c>
      <c r="AO15" s="59">
        <f t="shared" si="11"/>
        <v>12</v>
      </c>
      <c r="AP15" s="60">
        <f t="shared" si="12"/>
        <v>1267</v>
      </c>
      <c r="AQ15" s="64">
        <f t="shared" si="13"/>
        <v>14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1227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1227</v>
      </c>
      <c r="AQ16" s="64">
        <f t="shared" si="13"/>
        <v>0</v>
      </c>
      <c r="AS16" s="54">
        <v>14</v>
      </c>
      <c r="AT16" s="55"/>
      <c r="AU16" s="57"/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1227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1227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1227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1227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1227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1227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1227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1227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1227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1227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1227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1227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129</v>
      </c>
      <c r="J28" s="65">
        <f t="shared" si="18"/>
        <v>810</v>
      </c>
      <c r="K28" s="65">
        <f t="shared" si="18"/>
        <v>810</v>
      </c>
      <c r="L28" s="65">
        <f t="shared" si="18"/>
        <v>810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22876</v>
      </c>
      <c r="AL28" s="65">
        <f t="shared" si="18"/>
        <v>20</v>
      </c>
      <c r="AM28" s="65">
        <f t="shared" si="18"/>
        <v>50</v>
      </c>
      <c r="AN28" s="65">
        <f t="shared" si="18"/>
        <v>79</v>
      </c>
      <c r="AO28" s="65">
        <f t="shared" si="18"/>
        <v>111</v>
      </c>
      <c r="AP28" s="65">
        <f t="shared" si="18"/>
        <v>22616</v>
      </c>
      <c r="AQ28" s="65">
        <f t="shared" si="18"/>
        <v>260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2021-05-27T15:19:40Z</cp:lastPrinted>
  <dcterms:created xsi:type="dcterms:W3CDTF">1998-11-12T06:25:58Z</dcterms:created>
  <dcterms:modified xsi:type="dcterms:W3CDTF">2021-09-20T07:41:01Z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